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P17" i="2"/>
  <c r="O54" i="2" l="1"/>
  <c r="N54" i="2"/>
  <c r="M54" i="2"/>
  <c r="L54" i="2"/>
  <c r="K54" i="2"/>
  <c r="J54" i="2"/>
  <c r="I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L12" i="2"/>
  <c r="K12" i="2"/>
  <c r="J12" i="2"/>
  <c r="I12" i="2"/>
  <c r="H12" i="2"/>
  <c r="G12" i="2"/>
  <c r="F12" i="2"/>
  <c r="E12" i="2"/>
  <c r="D12" i="2"/>
  <c r="B64" i="2"/>
  <c r="B54" i="2"/>
  <c r="B38" i="2"/>
  <c r="B28" i="2"/>
  <c r="B18" i="2"/>
  <c r="B12" i="2"/>
  <c r="M85" i="2" l="1"/>
  <c r="P53" i="2"/>
  <c r="B85" i="2" l="1"/>
  <c r="P59" i="2" l="1"/>
  <c r="P58" i="2"/>
  <c r="E54" i="1"/>
  <c r="E38" i="1"/>
  <c r="E28" i="1"/>
  <c r="E12" i="1"/>
  <c r="E64" i="1"/>
  <c r="E18" i="1"/>
  <c r="D28" i="1"/>
  <c r="N85" i="2"/>
  <c r="J85" i="2" l="1"/>
  <c r="L85" i="2"/>
  <c r="K85" i="2"/>
  <c r="I85" i="2"/>
  <c r="P12" i="2"/>
  <c r="H85" i="2"/>
  <c r="F85" i="2"/>
  <c r="G85" i="2"/>
  <c r="D85" i="2"/>
  <c r="E85" i="2"/>
  <c r="C85" i="2"/>
  <c r="O85" i="2" l="1"/>
  <c r="D54" i="1" l="1"/>
  <c r="D18" i="1"/>
  <c r="D12" i="1"/>
  <c r="D64" i="1"/>
  <c r="D38" i="1"/>
  <c r="P13" i="2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E85" i="1" l="1"/>
  <c r="P38" i="2"/>
  <c r="D85" i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<sst xmlns="http://schemas.openxmlformats.org/spreadsheetml/2006/main" count="182" uniqueCount="103">
  <si>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</si>
  <si>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</si>
  <si>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</si>
  <si>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</si>
  <si>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</si>
  <si>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</si>
  <si>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</si>
  <si>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</si>
  <si>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</si>
  <si>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</si>
  <si>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</si>
  <si>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</si>
  <si>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</si>
  <si>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</si>
  <si>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</si>
  <si>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</si>
  <si>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</si>
  <si>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</si>
  <si>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</si>
  <si>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</si>
  <si>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</si>
  <si>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</si>
  <si>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</si>
  <si>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</si>
  <si>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</si>
  <si>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</si>
  <si>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</si>
  <si>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</si>
  <si>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</si>
  <si>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</si>
  <si>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</si>
  <si>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</si>
  <si>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</si>
  <si>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</si>
  <si>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</si>
  <si>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</si>
  <si>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</si>
  <si>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</si>
  <si>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</si>
  <si>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</si>
  <si>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</si>
  <si>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</si>
  <si>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</si>
  <si>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</si>
  <si>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</si>
  <si>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</si>
  <si>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</si>
  <si>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</si>
  <si>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</si>
  <si>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</si>
  <si>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</si>
  <si>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</si>
  <si>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</si>
  <si>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</si>
  <si>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</si>
  <si>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</si>
  <si>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</si>
  <si>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</si>
  <si>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</si>
  <si>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</si>
  <si>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</si>
  <si>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</si>
  <si>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</si>
  <si>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</si>
  <si>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</si>
  <si>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</si>
  <si>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</si>
  <si>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</si>
  <si>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</si>
  <si>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</si>
  <si>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</si>
  <si>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</si>
  <si>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</si>
  <si>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</si>
  <si>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</si>
  <si>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</si>
  <si>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</si>
  <si>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</si>
  <si>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</si>
  <si>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</si>
  <si>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</si>
  <si>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</si>
  <si>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</si>
  <si>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</si>
  <si>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</si>
  <si>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</si>
  <si>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</si>
  <si>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</si>
  <si>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</si>
  <si>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</si>
  <si>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</si>
  <si>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</si>
  <si>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</si>
  <si>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</si>
  <si>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</si>
  <si>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</si>
  <si>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</si>
  <si>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Presupuesto Modificado </t>
  </si>
  <si>
    <t xml:space="preserve">Ejecución de Gasto y Aplicaciones financieras </t>
  </si>
  <si>
    <t xml:space="preserve"> ________________________________</t>
  </si>
  <si>
    <t>Año 2024</t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</si>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</sst>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_(* #,##0.0_);_(* \(#,##0.0\);_(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3" borderId="0" xfId="0" applyFill="1"/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0" fillId="0" borderId="11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9" fillId="0" borderId="0" xfId="0" applyNumberFormat="1" applyFont="1" applyAlignment="1">
      <alignment horizontal="right"/>
    </xf>
    <xf numFmtId="4" fontId="5" fillId="0" borderId="0" xfId="0" applyNumberFormat="1" applyFont="1" applyAlignment="1">
      <alignment vertical="top" wrapText="1" readingOrder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 readingOrder="1"/>
    </xf>
    <xf numFmtId="4" fontId="3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 indent="2"/>
    </xf>
    <xf numFmtId="167" fontId="0" fillId="0" borderId="0" xfId="0" applyNumberFormat="1"/>
    <xf numFmtId="168" fontId="0" fillId="0" borderId="0" xfId="0" applyNumberFormat="1"/>
    <xf numFmtId="0" fontId="6" fillId="0" borderId="5" xfId="0" applyFont="1" applyBorder="1" applyAlignment="1">
      <alignment vertical="center"/>
    </xf>
    <xf numFmtId="164" fontId="0" fillId="0" borderId="0" xfId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164" fontId="2" fillId="2" borderId="14" xfId="1" applyFont="1" applyFill="1" applyBorder="1" applyAlignment="1">
      <alignment horizontal="center" vertical="center" wrapText="1"/>
    </xf>
    <xf numFmtId="164" fontId="2" fillId="2" borderId="15" xfId="1" applyFont="1" applyFill="1" applyBorder="1" applyAlignment="1">
      <alignment horizontal="center" vertical="center" wrapText="1"/>
    </xf>
    <xf numFmtId="164" fontId="2" fillId="2" borderId="12" xfId="1" applyFont="1" applyFill="1" applyBorder="1" applyAlignment="1">
      <alignment horizontal="center" vertical="center" wrapText="1"/>
    </xf>
    <xf numFmtId="164" fontId="2" fillId="2" borderId="13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6" fillId="0" borderId="0" xfId="0" applyFont="1"/>
    <xf numFmtId="164" fontId="12" fillId="2" borderId="4" xfId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164" fontId="13" fillId="0" borderId="1" xfId="1" applyFont="1" applyBorder="1" applyAlignment="1">
      <alignment horizontal="left" vertical="center" wrapText="1"/>
    </xf>
    <xf numFmtId="165" fontId="13" fillId="0" borderId="1" xfId="0" applyNumberFormat="1" applyFont="1" applyBorder="1"/>
    <xf numFmtId="165" fontId="13" fillId="3" borderId="1" xfId="0" applyNumberFormat="1" applyFont="1" applyFill="1" applyBorder="1"/>
    <xf numFmtId="0" fontId="13" fillId="0" borderId="0" xfId="0" applyFont="1" applyAlignment="1">
      <alignment horizontal="left" vertical="center" wrapText="1"/>
    </xf>
    <xf numFmtId="164" fontId="13" fillId="0" borderId="0" xfId="1" applyFont="1" applyFill="1" applyAlignment="1">
      <alignment vertical="center" wrapText="1"/>
    </xf>
    <xf numFmtId="4" fontId="13" fillId="0" borderId="0" xfId="0" applyNumberFormat="1" applyFont="1"/>
    <xf numFmtId="0" fontId="6" fillId="0" borderId="0" xfId="0" applyFont="1" applyAlignment="1">
      <alignment horizontal="left" vertical="center" wrapText="1" indent="2"/>
    </xf>
    <xf numFmtId="4" fontId="6" fillId="0" borderId="0" xfId="0" applyNumberFormat="1" applyFont="1"/>
    <xf numFmtId="4" fontId="14" fillId="0" borderId="0" xfId="0" applyNumberFormat="1" applyFont="1" applyAlignment="1">
      <alignment horizontal="right"/>
    </xf>
    <xf numFmtId="164" fontId="14" fillId="0" borderId="0" xfId="1" applyFont="1" applyAlignment="1">
      <alignment horizontal="right"/>
    </xf>
    <xf numFmtId="166" fontId="6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horizontal="right"/>
    </xf>
    <xf numFmtId="0" fontId="6" fillId="0" borderId="9" xfId="0" applyFont="1" applyBorder="1"/>
    <xf numFmtId="164" fontId="6" fillId="0" borderId="0" xfId="0" applyNumberFormat="1" applyFont="1" applyAlignment="1">
      <alignment vertical="center" wrapText="1"/>
    </xf>
    <xf numFmtId="164" fontId="13" fillId="0" borderId="0" xfId="1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64" fontId="13" fillId="3" borderId="0" xfId="0" applyNumberFormat="1" applyFont="1" applyFill="1" applyAlignment="1">
      <alignment vertical="center" wrapText="1"/>
    </xf>
    <xf numFmtId="164" fontId="15" fillId="3" borderId="0" xfId="0" applyNumberFormat="1" applyFont="1" applyFill="1" applyAlignment="1">
      <alignment horizontal="right"/>
    </xf>
    <xf numFmtId="166" fontId="6" fillId="3" borderId="0" xfId="0" applyNumberFormat="1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166" fontId="13" fillId="0" borderId="0" xfId="0" applyNumberFormat="1" applyFont="1" applyAlignment="1">
      <alignment vertical="center" wrapText="1"/>
    </xf>
    <xf numFmtId="0" fontId="6" fillId="3" borderId="0" xfId="0" applyFont="1" applyFill="1"/>
    <xf numFmtId="164" fontId="13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5" fontId="12" fillId="2" borderId="2" xfId="0" applyNumberFormat="1" applyFont="1" applyFill="1" applyBorder="1"/>
    <xf numFmtId="0" fontId="13" fillId="0" borderId="11" xfId="0" applyFont="1" applyBorder="1" applyAlignment="1">
      <alignment wrapText="1"/>
    </xf>
    <xf numFmtId="165" fontId="12" fillId="0" borderId="2" xfId="0" applyNumberFormat="1" applyFont="1" applyBorder="1"/>
    <xf numFmtId="0" fontId="6" fillId="0" borderId="11" xfId="0" applyFont="1" applyBorder="1" applyAlignment="1">
      <alignment wrapText="1"/>
    </xf>
    <xf numFmtId="164" fontId="6" fillId="0" borderId="0" xfId="0" applyNumberFormat="1" applyFont="1"/>
    <xf numFmtId="168" fontId="6" fillId="0" borderId="0" xfId="0" applyNumberFormat="1" applyFont="1"/>
    <xf numFmtId="4" fontId="6" fillId="3" borderId="0" xfId="0" applyNumberFormat="1" applyFont="1" applyFill="1"/>
    <xf numFmtId="0" fontId="1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2</xdr:row>
      <xdr:rowOff>0</xdr:rowOff>
    </xdr:from>
    <xdr:to>
      <xdr:col>2</xdr:col>
      <xdr:colOff>2468878</xdr:colOff>
      <xdr:row>4</xdr:row>
      <xdr:rowOff>50292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8" y="381000"/>
          <a:ext cx="2468880" cy="678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455083</xdr:colOff>
      <xdr:row>6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4212166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98"/>
  <sheetViews>
    <sheetView showGridLines="0" workbookViewId="0">
      <selection activeCell="C6" sqref="C6:E6"/>
    </sheetView>
  </sheetViews>
  <sheetFormatPr baseColWidth="10" defaultColWidth="11.42578125" defaultRowHeight="15" x14ac:dyDescent="0.25"/>
  <cols>
    <col min="1" max="1" width="1.140625" customWidth="1"/>
    <col min="2" max="2" width="11.42578125" hidden="1" customWidth="1"/>
    <col min="3" max="3" width="58.85546875" customWidth="1"/>
    <col min="4" max="4" width="18" customWidth="1"/>
    <col min="5" max="5" width="21" customWidth="1"/>
    <col min="6" max="6" width="16.42578125" bestFit="1" customWidth="1"/>
    <col min="7" max="7" width="16.42578125" style="13" bestFit="1" customWidth="1"/>
    <col min="9" max="9" width="25.7109375" customWidth="1"/>
  </cols>
  <sheetData>
    <row r="3" spans="2:8" ht="28.5" customHeight="1" x14ac:dyDescent="0.25">
      <c r="C3" s="39"/>
      <c r="D3" s="40"/>
      <c r="E3" s="40"/>
      <c r="F3" s="40"/>
      <c r="G3" s="40"/>
      <c r="H3" s="40"/>
    </row>
    <row r="4" spans="2:8" ht="21" customHeight="1" x14ac:dyDescent="0.25">
      <c r="C4" s="41"/>
      <c r="D4" s="42"/>
      <c r="E4" s="42"/>
      <c r="F4" s="5"/>
      <c r="G4" s="28"/>
    </row>
    <row r="5" spans="2:8" ht="15.75" x14ac:dyDescent="0.25">
      <c r="C5" s="51" t="s">
        <v>100</v>
      </c>
      <c r="D5" s="52"/>
      <c r="E5" s="52"/>
      <c r="F5" s="4"/>
      <c r="G5" s="29"/>
    </row>
    <row r="6" spans="2:8" ht="15.75" customHeight="1" x14ac:dyDescent="0.25">
      <c r="C6" s="43" t="s">
        <v>73</v>
      </c>
      <c r="D6" s="44"/>
      <c r="E6" s="44"/>
      <c r="F6" s="3"/>
      <c r="G6" s="30"/>
    </row>
    <row r="7" spans="2:8" ht="15.75" customHeight="1" x14ac:dyDescent="0.25">
      <c r="B7" s="2"/>
      <c r="C7" s="43" t="s">
        <v>74</v>
      </c>
      <c r="D7" s="44"/>
      <c r="E7" s="44"/>
      <c r="F7" s="2"/>
      <c r="G7" s="30"/>
    </row>
    <row r="9" spans="2:8" ht="15" customHeight="1" x14ac:dyDescent="0.25">
      <c r="C9" s="45" t="s">
        <v>63</v>
      </c>
      <c r="D9" s="47" t="s">
        <v>90</v>
      </c>
      <c r="E9" s="49" t="s">
        <v>89</v>
      </c>
      <c r="F9" s="1"/>
    </row>
    <row r="10" spans="2:8" ht="23.25" customHeight="1" x14ac:dyDescent="0.25">
      <c r="C10" s="46"/>
      <c r="D10" s="48"/>
      <c r="E10" s="50"/>
      <c r="F10" s="1"/>
    </row>
    <row r="11" spans="2:8" x14ac:dyDescent="0.25">
      <c r="C11" s="8" t="s">
        <v>0</v>
      </c>
      <c r="D11" s="9"/>
      <c r="E11" s="9"/>
      <c r="F11" s="1"/>
    </row>
    <row r="12" spans="2:8" x14ac:dyDescent="0.25">
      <c r="C12" s="10" t="s">
        <v>1</v>
      </c>
      <c r="D12" s="19">
        <f>+D13+D14+D15+D16+D17</f>
        <v>48682723678</v>
      </c>
      <c r="E12" s="19">
        <f>+E13+E14+E15+E16+E17</f>
        <v>48974409975.100006</v>
      </c>
      <c r="F12" s="1"/>
    </row>
    <row r="13" spans="2:8" x14ac:dyDescent="0.25">
      <c r="C13" s="17" t="s">
        <v>2</v>
      </c>
      <c r="D13" s="13">
        <v>39526830936</v>
      </c>
      <c r="E13" s="13">
        <v>39765084798.940002</v>
      </c>
      <c r="F13" s="1"/>
    </row>
    <row r="14" spans="2:8" x14ac:dyDescent="0.25">
      <c r="C14" s="17" t="s">
        <v>3</v>
      </c>
      <c r="D14" s="13">
        <v>3735795111</v>
      </c>
      <c r="E14" s="13">
        <v>3556746842</v>
      </c>
      <c r="F14" s="1"/>
      <c r="H14" s="13"/>
    </row>
    <row r="15" spans="2:8" x14ac:dyDescent="0.25">
      <c r="C15" s="17" t="s">
        <v>4</v>
      </c>
      <c r="D15" s="13">
        <v>10000</v>
      </c>
      <c r="E15" s="13">
        <v>10000</v>
      </c>
      <c r="F15" s="1"/>
      <c r="H15" s="13"/>
    </row>
    <row r="16" spans="2:8" x14ac:dyDescent="0.25">
      <c r="C16" s="17" t="s">
        <v>5</v>
      </c>
      <c r="D16" s="12">
        <v>0</v>
      </c>
      <c r="E16" s="12"/>
      <c r="F16" s="1"/>
      <c r="H16" s="13"/>
    </row>
    <row r="17" spans="3:8" x14ac:dyDescent="0.25">
      <c r="C17" s="17" t="s">
        <v>6</v>
      </c>
      <c r="D17" s="13">
        <v>5420087631</v>
      </c>
      <c r="E17" s="13">
        <v>5652568334.1599998</v>
      </c>
      <c r="F17" s="1"/>
      <c r="H17" s="13"/>
    </row>
    <row r="18" spans="3:8" x14ac:dyDescent="0.25">
      <c r="C18" s="10" t="s">
        <v>7</v>
      </c>
      <c r="D18" s="11">
        <f>+D19+D20+D21+D22+D23+D24+D25+D26+D27</f>
        <v>5331727659</v>
      </c>
      <c r="E18" s="19">
        <f>+E19+E20+E21+E22+E23+E24+E25+E26+E27</f>
        <v>6325514323.25</v>
      </c>
      <c r="F18" s="1"/>
    </row>
    <row r="19" spans="3:8" x14ac:dyDescent="0.25">
      <c r="C19" s="17" t="s">
        <v>8</v>
      </c>
      <c r="D19" s="13">
        <v>2473209739</v>
      </c>
      <c r="E19" s="13">
        <v>2324190110.9899998</v>
      </c>
      <c r="F19" s="1"/>
    </row>
    <row r="20" spans="3:8" x14ac:dyDescent="0.25">
      <c r="C20" s="17" t="s">
        <v>9</v>
      </c>
      <c r="D20" s="13">
        <v>60611280</v>
      </c>
      <c r="E20" s="13">
        <v>73871508.680000007</v>
      </c>
      <c r="F20" s="1"/>
    </row>
    <row r="21" spans="3:8" x14ac:dyDescent="0.25">
      <c r="C21" s="17" t="s">
        <v>10</v>
      </c>
      <c r="D21" s="13">
        <v>220937465</v>
      </c>
      <c r="E21" s="13">
        <v>191060760</v>
      </c>
      <c r="F21" s="1"/>
    </row>
    <row r="22" spans="3:8" x14ac:dyDescent="0.25">
      <c r="C22" s="17" t="s">
        <v>11</v>
      </c>
      <c r="D22" s="13">
        <v>4184000</v>
      </c>
      <c r="E22" s="13">
        <v>39315765</v>
      </c>
      <c r="F22" s="1"/>
    </row>
    <row r="23" spans="3:8" x14ac:dyDescent="0.25">
      <c r="C23" s="17" t="s">
        <v>12</v>
      </c>
      <c r="D23" s="13">
        <v>207176372</v>
      </c>
      <c r="E23" s="13">
        <v>884583170.01999998</v>
      </c>
    </row>
    <row r="24" spans="3:8" x14ac:dyDescent="0.25">
      <c r="C24" s="17" t="s">
        <v>13</v>
      </c>
      <c r="D24" s="13">
        <v>13274303</v>
      </c>
      <c r="E24" s="13">
        <v>23474303</v>
      </c>
    </row>
    <row r="25" spans="3:8" ht="30" x14ac:dyDescent="0.25">
      <c r="C25" s="17" t="s">
        <v>14</v>
      </c>
      <c r="D25" s="13">
        <v>331134688</v>
      </c>
      <c r="E25" s="13">
        <v>525984247.25999999</v>
      </c>
    </row>
    <row r="26" spans="3:8" ht="30" x14ac:dyDescent="0.25">
      <c r="C26" s="17" t="s">
        <v>15</v>
      </c>
      <c r="D26" s="13">
        <v>2007471030</v>
      </c>
      <c r="E26" s="13">
        <v>2237480760.3000002</v>
      </c>
    </row>
    <row r="27" spans="3:8" x14ac:dyDescent="0.25">
      <c r="C27" s="17" t="s">
        <v>16</v>
      </c>
      <c r="D27" s="13">
        <v>13728782</v>
      </c>
      <c r="E27" s="13">
        <v>25553698</v>
      </c>
    </row>
    <row r="28" spans="3:8" x14ac:dyDescent="0.25">
      <c r="C28" s="10" t="s">
        <v>17</v>
      </c>
      <c r="D28" s="11">
        <f>+D29+D30+D31+D32+D33+D34+D35+D36+D37</f>
        <v>2344772912</v>
      </c>
      <c r="E28" s="19">
        <f>+E29+E30+E31+E32+E33+E34+E35+E37</f>
        <v>2934717414.6599998</v>
      </c>
    </row>
    <row r="29" spans="3:8" x14ac:dyDescent="0.25">
      <c r="C29" s="17" t="s">
        <v>18</v>
      </c>
      <c r="D29" s="13">
        <v>165397964</v>
      </c>
      <c r="E29" s="13">
        <v>246623326.86000001</v>
      </c>
    </row>
    <row r="30" spans="3:8" x14ac:dyDescent="0.25">
      <c r="C30" s="17" t="s">
        <v>19</v>
      </c>
      <c r="D30" s="13">
        <v>23020814</v>
      </c>
      <c r="E30" s="13">
        <v>9371416.4800000004</v>
      </c>
    </row>
    <row r="31" spans="3:8" x14ac:dyDescent="0.25">
      <c r="C31" s="17" t="s">
        <v>20</v>
      </c>
      <c r="D31" s="13">
        <v>27966436</v>
      </c>
      <c r="E31" s="13">
        <v>28354655.760000002</v>
      </c>
    </row>
    <row r="32" spans="3:8" x14ac:dyDescent="0.25">
      <c r="C32" s="17" t="s">
        <v>21</v>
      </c>
      <c r="D32" s="13">
        <v>369354268</v>
      </c>
      <c r="E32" s="13">
        <v>475895203.25999999</v>
      </c>
    </row>
    <row r="33" spans="3:5" x14ac:dyDescent="0.25">
      <c r="C33" s="17" t="s">
        <v>22</v>
      </c>
      <c r="D33" s="13">
        <v>81158769</v>
      </c>
      <c r="E33" s="13">
        <v>86265262.950000003</v>
      </c>
    </row>
    <row r="34" spans="3:5" x14ac:dyDescent="0.25">
      <c r="C34" s="17" t="s">
        <v>23</v>
      </c>
      <c r="D34" s="13">
        <v>12666932</v>
      </c>
      <c r="E34" s="13">
        <v>6789662.7000000002</v>
      </c>
    </row>
    <row r="35" spans="3:5" ht="30" x14ac:dyDescent="0.25">
      <c r="C35" s="17" t="s">
        <v>24</v>
      </c>
      <c r="D35" s="13">
        <v>723376545</v>
      </c>
      <c r="E35" s="13">
        <v>848845133.87</v>
      </c>
    </row>
    <row r="36" spans="3:5" ht="30" x14ac:dyDescent="0.25">
      <c r="C36" s="17" t="s">
        <v>25</v>
      </c>
      <c r="D36" s="14"/>
      <c r="E36" s="12"/>
    </row>
    <row r="37" spans="3:5" x14ac:dyDescent="0.25">
      <c r="C37" s="17" t="s">
        <v>26</v>
      </c>
      <c r="D37" s="13">
        <v>941831184</v>
      </c>
      <c r="E37" s="13">
        <v>1232572752.78</v>
      </c>
    </row>
    <row r="38" spans="3:5" x14ac:dyDescent="0.25">
      <c r="C38" s="10" t="s">
        <v>27</v>
      </c>
      <c r="D38" s="15">
        <f>+D39+D40+D41+D42+D43+D44+D45+D45</f>
        <v>6624172</v>
      </c>
      <c r="E38" s="15">
        <f>+E39+E40+E41+E42+E43+E44+E45+E45</f>
        <v>21597472</v>
      </c>
    </row>
    <row r="39" spans="3:5" x14ac:dyDescent="0.25">
      <c r="C39" s="17" t="s">
        <v>28</v>
      </c>
      <c r="D39" s="13">
        <v>6624172</v>
      </c>
      <c r="E39" s="13">
        <v>6597472</v>
      </c>
    </row>
    <row r="40" spans="3:5" ht="30" x14ac:dyDescent="0.25">
      <c r="C40" s="17" t="s">
        <v>29</v>
      </c>
      <c r="D40" s="14"/>
      <c r="E40" s="13">
        <v>15000000</v>
      </c>
    </row>
    <row r="41" spans="3:5" ht="30" x14ac:dyDescent="0.25">
      <c r="C41" s="17" t="s">
        <v>30</v>
      </c>
      <c r="D41" s="14">
        <v>0</v>
      </c>
      <c r="E41" s="14">
        <v>0</v>
      </c>
    </row>
    <row r="42" spans="3:5" ht="30" x14ac:dyDescent="0.25">
      <c r="C42" s="17" t="s">
        <v>31</v>
      </c>
      <c r="D42" s="14">
        <v>0</v>
      </c>
      <c r="E42" s="12">
        <v>0</v>
      </c>
    </row>
    <row r="43" spans="3:5" ht="30" x14ac:dyDescent="0.25">
      <c r="C43" s="17" t="s">
        <v>32</v>
      </c>
      <c r="D43" s="14">
        <v>0</v>
      </c>
      <c r="E43" s="12">
        <v>0</v>
      </c>
    </row>
    <row r="44" spans="3:5" x14ac:dyDescent="0.25">
      <c r="C44" s="17" t="s">
        <v>33</v>
      </c>
      <c r="D44" s="14">
        <v>0</v>
      </c>
      <c r="E44" s="12">
        <v>0</v>
      </c>
    </row>
    <row r="45" spans="3:5" ht="30" x14ac:dyDescent="0.25">
      <c r="C45" s="17" t="s">
        <v>34</v>
      </c>
      <c r="D45" s="14">
        <v>0</v>
      </c>
      <c r="E45" s="12">
        <v>0</v>
      </c>
    </row>
    <row r="46" spans="3:5" x14ac:dyDescent="0.25">
      <c r="C46" s="10" t="s">
        <v>35</v>
      </c>
      <c r="D46" s="16">
        <v>0</v>
      </c>
      <c r="E46" s="12">
        <v>0</v>
      </c>
    </row>
    <row r="47" spans="3:5" x14ac:dyDescent="0.25">
      <c r="C47" s="17" t="s">
        <v>36</v>
      </c>
      <c r="D47" s="14">
        <v>0</v>
      </c>
      <c r="E47" s="12">
        <v>0</v>
      </c>
    </row>
    <row r="48" spans="3:5" ht="30" x14ac:dyDescent="0.25">
      <c r="C48" s="17" t="s">
        <v>37</v>
      </c>
      <c r="D48" s="14">
        <v>0</v>
      </c>
      <c r="E48" s="12">
        <v>0</v>
      </c>
    </row>
    <row r="49" spans="3:5" ht="30" x14ac:dyDescent="0.25">
      <c r="C49" s="17" t="s">
        <v>38</v>
      </c>
      <c r="D49" s="14">
        <v>0</v>
      </c>
      <c r="E49" s="12">
        <v>0</v>
      </c>
    </row>
    <row r="50" spans="3:5" ht="30" x14ac:dyDescent="0.25">
      <c r="C50" s="17" t="s">
        <v>39</v>
      </c>
      <c r="D50" s="14">
        <v>0</v>
      </c>
      <c r="E50" s="12">
        <v>0</v>
      </c>
    </row>
    <row r="51" spans="3:5" ht="30" x14ac:dyDescent="0.25">
      <c r="C51" s="17" t="s">
        <v>94</v>
      </c>
      <c r="D51" s="14">
        <v>0</v>
      </c>
      <c r="E51" s="12">
        <v>0</v>
      </c>
    </row>
    <row r="52" spans="3:5" x14ac:dyDescent="0.25">
      <c r="C52" s="17" t="s">
        <v>40</v>
      </c>
      <c r="D52" s="14">
        <v>0</v>
      </c>
      <c r="E52" s="12">
        <v>0</v>
      </c>
    </row>
    <row r="53" spans="3:5" ht="30" x14ac:dyDescent="0.25">
      <c r="C53" s="17" t="s">
        <v>41</v>
      </c>
      <c r="D53" s="14">
        <v>0</v>
      </c>
      <c r="E53" s="12">
        <v>0</v>
      </c>
    </row>
    <row r="54" spans="3:5" x14ac:dyDescent="0.25">
      <c r="C54" s="10" t="s">
        <v>42</v>
      </c>
      <c r="D54" s="11">
        <f>+D55+D56+D57+D58+D59+D60+D61+D62+D63</f>
        <v>516898150</v>
      </c>
      <c r="E54" s="11">
        <f>+E55+E56+E57+E58+E59+E60+E61+E62+E63</f>
        <v>3522825857.1099997</v>
      </c>
    </row>
    <row r="55" spans="3:5" x14ac:dyDescent="0.25">
      <c r="C55" s="17" t="s">
        <v>43</v>
      </c>
      <c r="D55" s="13">
        <v>103680742</v>
      </c>
      <c r="E55" s="13">
        <v>445229526.13</v>
      </c>
    </row>
    <row r="56" spans="3:5" x14ac:dyDescent="0.25">
      <c r="C56" s="17" t="s">
        <v>95</v>
      </c>
      <c r="D56" s="12"/>
      <c r="E56" s="13">
        <v>4562031.9000000004</v>
      </c>
    </row>
    <row r="57" spans="3:5" x14ac:dyDescent="0.25">
      <c r="C57" s="17" t="s">
        <v>44</v>
      </c>
      <c r="D57" s="13">
        <v>305474187</v>
      </c>
      <c r="E57" s="13">
        <v>2289734452.25</v>
      </c>
    </row>
    <row r="58" spans="3:5" ht="30" x14ac:dyDescent="0.25">
      <c r="C58" s="17" t="s">
        <v>45</v>
      </c>
      <c r="D58" s="13">
        <v>918750</v>
      </c>
      <c r="E58" s="13">
        <v>366310851.42000002</v>
      </c>
    </row>
    <row r="59" spans="3:5" x14ac:dyDescent="0.25">
      <c r="C59" s="17" t="s">
        <v>46</v>
      </c>
      <c r="D59" s="13">
        <v>85882191</v>
      </c>
      <c r="E59" s="13">
        <v>391950715.41000003</v>
      </c>
    </row>
    <row r="60" spans="3:5" x14ac:dyDescent="0.25">
      <c r="C60" s="17" t="s">
        <v>47</v>
      </c>
      <c r="D60" s="13">
        <v>146087</v>
      </c>
      <c r="E60" s="13">
        <v>3146087</v>
      </c>
    </row>
    <row r="61" spans="3:5" x14ac:dyDescent="0.25">
      <c r="C61" s="17" t="s">
        <v>96</v>
      </c>
      <c r="D61" s="12"/>
      <c r="E61" s="13"/>
    </row>
    <row r="62" spans="3:5" x14ac:dyDescent="0.25">
      <c r="C62" s="17" t="s">
        <v>48</v>
      </c>
      <c r="D62" s="13">
        <v>20796193</v>
      </c>
      <c r="E62" s="13">
        <v>11392193</v>
      </c>
    </row>
    <row r="63" spans="3:5" ht="30" x14ac:dyDescent="0.25">
      <c r="C63" s="17" t="s">
        <v>49</v>
      </c>
      <c r="D63" s="12"/>
      <c r="E63" s="13">
        <v>10500000</v>
      </c>
    </row>
    <row r="64" spans="3:5" x14ac:dyDescent="0.25">
      <c r="C64" s="10" t="s">
        <v>50</v>
      </c>
      <c r="D64" s="11">
        <f>+D65+D66+D67+D68</f>
        <v>1768535130</v>
      </c>
      <c r="E64" s="11">
        <f>+E65+E66+E67+E68</f>
        <v>2951801146.6599998</v>
      </c>
    </row>
    <row r="65" spans="3:9" x14ac:dyDescent="0.25">
      <c r="C65" s="17" t="s">
        <v>51</v>
      </c>
      <c r="D65" s="13">
        <v>1768535130</v>
      </c>
      <c r="E65" s="13">
        <v>2951801146.6599998</v>
      </c>
    </row>
    <row r="66" spans="3:9" x14ac:dyDescent="0.25">
      <c r="C66" s="17" t="s">
        <v>52</v>
      </c>
      <c r="D66" s="12">
        <v>0</v>
      </c>
      <c r="E66" s="12">
        <v>0</v>
      </c>
    </row>
    <row r="67" spans="3:9" x14ac:dyDescent="0.25">
      <c r="C67" s="17" t="s">
        <v>53</v>
      </c>
      <c r="D67" s="12">
        <v>0</v>
      </c>
      <c r="E67" s="12">
        <v>0</v>
      </c>
    </row>
    <row r="68" spans="3:9" ht="30" x14ac:dyDescent="0.25">
      <c r="C68" s="24" t="s">
        <v>54</v>
      </c>
      <c r="D68" s="12">
        <v>0</v>
      </c>
      <c r="E68" s="12">
        <v>0</v>
      </c>
    </row>
    <row r="69" spans="3:9" ht="30" x14ac:dyDescent="0.25">
      <c r="C69" s="10" t="s">
        <v>55</v>
      </c>
      <c r="D69" s="16">
        <v>0</v>
      </c>
      <c r="E69" s="12">
        <v>0</v>
      </c>
    </row>
    <row r="70" spans="3:9" x14ac:dyDescent="0.25">
      <c r="C70" s="17" t="s">
        <v>56</v>
      </c>
      <c r="D70" s="14">
        <v>0</v>
      </c>
      <c r="E70" s="12">
        <v>0</v>
      </c>
    </row>
    <row r="71" spans="3:9" ht="30" x14ac:dyDescent="0.25">
      <c r="C71" s="17" t="s">
        <v>57</v>
      </c>
      <c r="D71" s="14">
        <v>0</v>
      </c>
      <c r="E71" s="12">
        <v>0</v>
      </c>
    </row>
    <row r="72" spans="3:9" x14ac:dyDescent="0.25">
      <c r="C72" s="10" t="s">
        <v>58</v>
      </c>
      <c r="D72" s="16">
        <v>0</v>
      </c>
      <c r="E72" s="12">
        <v>0</v>
      </c>
    </row>
    <row r="73" spans="3:9" x14ac:dyDescent="0.25">
      <c r="C73" s="17" t="s">
        <v>59</v>
      </c>
      <c r="D73" s="14">
        <v>0</v>
      </c>
      <c r="E73" s="12">
        <v>0</v>
      </c>
    </row>
    <row r="74" spans="3:9" x14ac:dyDescent="0.25">
      <c r="C74" s="17" t="s">
        <v>60</v>
      </c>
      <c r="D74" s="14">
        <v>0</v>
      </c>
      <c r="E74" s="12">
        <v>0</v>
      </c>
    </row>
    <row r="75" spans="3:9" ht="30" x14ac:dyDescent="0.25">
      <c r="C75" s="17" t="s">
        <v>61</v>
      </c>
      <c r="D75" s="14">
        <v>0</v>
      </c>
      <c r="E75" s="12">
        <v>0</v>
      </c>
    </row>
    <row r="76" spans="3:9" x14ac:dyDescent="0.25">
      <c r="C76" s="10" t="s">
        <v>64</v>
      </c>
      <c r="D76" s="16">
        <v>0</v>
      </c>
      <c r="E76" s="12">
        <v>0</v>
      </c>
      <c r="G76" s="31"/>
    </row>
    <row r="77" spans="3:9" x14ac:dyDescent="0.25">
      <c r="C77" s="17" t="s">
        <v>65</v>
      </c>
      <c r="D77" s="14">
        <v>0</v>
      </c>
      <c r="E77" s="12">
        <v>0</v>
      </c>
      <c r="G77" s="32"/>
    </row>
    <row r="78" spans="3:9" x14ac:dyDescent="0.25">
      <c r="C78" s="17" t="s">
        <v>66</v>
      </c>
      <c r="D78" s="14">
        <v>0</v>
      </c>
      <c r="E78" s="12">
        <v>0</v>
      </c>
    </row>
    <row r="79" spans="3:9" x14ac:dyDescent="0.25">
      <c r="C79" s="17" t="s">
        <v>67</v>
      </c>
      <c r="D79" s="14">
        <v>0</v>
      </c>
      <c r="E79" s="12">
        <v>0</v>
      </c>
    </row>
    <row r="80" spans="3:9" x14ac:dyDescent="0.25">
      <c r="C80" s="10" t="s">
        <v>68</v>
      </c>
      <c r="D80" s="16">
        <v>0</v>
      </c>
      <c r="E80" s="15">
        <v>0</v>
      </c>
      <c r="I80" s="22"/>
    </row>
    <row r="81" spans="3:9" x14ac:dyDescent="0.25">
      <c r="C81" s="17" t="s">
        <v>69</v>
      </c>
      <c r="D81" s="14">
        <v>0</v>
      </c>
      <c r="E81" s="12">
        <v>0</v>
      </c>
    </row>
    <row r="82" spans="3:9" x14ac:dyDescent="0.25">
      <c r="C82" s="17" t="s">
        <v>70</v>
      </c>
      <c r="D82" s="14">
        <v>0</v>
      </c>
      <c r="E82" s="12"/>
      <c r="I82" s="13"/>
    </row>
    <row r="83" spans="3:9" x14ac:dyDescent="0.25">
      <c r="C83" s="10" t="s">
        <v>71</v>
      </c>
      <c r="D83" s="16">
        <v>0</v>
      </c>
      <c r="E83" s="12">
        <v>0</v>
      </c>
    </row>
    <row r="84" spans="3:9" x14ac:dyDescent="0.25">
      <c r="C84" s="17" t="s">
        <v>72</v>
      </c>
      <c r="D84" s="14"/>
      <c r="E84" s="12">
        <v>0</v>
      </c>
    </row>
    <row r="85" spans="3:9" x14ac:dyDescent="0.25">
      <c r="C85" s="25" t="s">
        <v>62</v>
      </c>
      <c r="D85" s="18">
        <f>+D12+D18+D28+D38+D54+D64</f>
        <v>58651281701</v>
      </c>
      <c r="E85" s="18">
        <f>+E12+E18+E28+E38+E54+E64</f>
        <v>64730866188.780014</v>
      </c>
    </row>
    <row r="86" spans="3:9" x14ac:dyDescent="0.25">
      <c r="C86" s="26"/>
    </row>
    <row r="87" spans="3:9" ht="15.75" thickBot="1" x14ac:dyDescent="0.3">
      <c r="C87" s="26"/>
      <c r="E87" s="13"/>
      <c r="F87" s="13"/>
    </row>
    <row r="88" spans="3:9" ht="45.75" customHeight="1" thickBot="1" x14ac:dyDescent="0.3">
      <c r="C88" s="23" t="s">
        <v>91</v>
      </c>
      <c r="E88" s="13"/>
      <c r="F88" s="34"/>
    </row>
    <row r="89" spans="3:9" ht="33.75" customHeight="1" thickBot="1" x14ac:dyDescent="0.3">
      <c r="C89" s="6" t="s">
        <v>92</v>
      </c>
      <c r="E89" s="33"/>
    </row>
    <row r="90" spans="3:9" ht="45.75" customHeight="1" thickBot="1" x14ac:dyDescent="0.3">
      <c r="C90" s="7" t="s">
        <v>93</v>
      </c>
    </row>
    <row r="91" spans="3:9" x14ac:dyDescent="0.25">
      <c r="C91" s="26"/>
    </row>
    <row r="92" spans="3:9" x14ac:dyDescent="0.25">
      <c r="C92" s="26"/>
    </row>
    <row r="93" spans="3:9" x14ac:dyDescent="0.25">
      <c r="C93" s="26"/>
    </row>
    <row r="96" spans="3:9" ht="18.75" x14ac:dyDescent="0.3">
      <c r="C96" s="20"/>
    </row>
    <row r="97" spans="3:3" ht="15.75" x14ac:dyDescent="0.25">
      <c r="C97" s="21"/>
    </row>
    <row r="98" spans="3:3" ht="15.75" x14ac:dyDescent="0.25">
      <c r="C98" s="21"/>
    </row>
  </sheetData>
  <mergeCells count="8">
    <mergeCell ref="C3:H3"/>
    <mergeCell ref="C4:E4"/>
    <mergeCell ref="C7:E7"/>
    <mergeCell ref="C9:C10"/>
    <mergeCell ref="D9:D10"/>
    <mergeCell ref="E9:E10"/>
    <mergeCell ref="C6:E6"/>
    <mergeCell ref="C5:E5"/>
  </mergeCells>
  <pageMargins left="0.17" right="0.17" top="0.17" bottom="0.17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zoomScale="90" zoomScaleNormal="90" workbookViewId="0">
      <selection activeCell="A3" sqref="A3:P3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42578125" customWidth="1"/>
    <col min="4" max="12" width="14.5703125" bestFit="1" customWidth="1"/>
    <col min="13" max="13" width="14.5703125" style="1" bestFit="1" customWidth="1"/>
    <col min="14" max="15" width="14.5703125" bestFit="1" customWidth="1"/>
    <col min="16" max="16" width="17.42578125" bestFit="1" customWidth="1"/>
    <col min="20" max="20" width="16.7109375" bestFit="1" customWidth="1"/>
    <col min="21" max="21" width="13.85546875" style="36" bestFit="1" customWidth="1"/>
  </cols>
  <sheetData>
    <row r="1" spans="1:21" ht="7.5" customHeight="1" x14ac:dyDescent="0.25"/>
    <row r="2" spans="1:21" hidden="1" x14ac:dyDescent="0.25"/>
    <row r="3" spans="1:21" ht="28.5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1" ht="21" customHeight="1" x14ac:dyDescent="0.25">
      <c r="A4" s="41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21" s="35" customFormat="1" ht="17.25" x14ac:dyDescent="0.25">
      <c r="A5" s="57" t="s">
        <v>100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37"/>
      <c r="R5" s="37"/>
      <c r="S5" s="37"/>
      <c r="T5" s="37"/>
      <c r="U5" s="37"/>
    </row>
    <row r="6" spans="1:21" ht="15.75" customHeight="1" x14ac:dyDescent="0.25">
      <c r="A6" s="59" t="s">
        <v>98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21" ht="15.75" customHeight="1" x14ac:dyDescent="0.25">
      <c r="A7" s="61" t="s">
        <v>74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1:21" ht="25.5" customHeight="1" x14ac:dyDescent="0.25">
      <c r="A9" s="62" t="s">
        <v>63</v>
      </c>
      <c r="B9" s="63" t="s">
        <v>97</v>
      </c>
      <c r="C9" s="63" t="s">
        <v>89</v>
      </c>
      <c r="D9" s="64" t="s">
        <v>88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  <c r="Q9" s="67"/>
    </row>
    <row r="10" spans="1:21" ht="15.75" x14ac:dyDescent="0.25">
      <c r="A10" s="62"/>
      <c r="B10" s="68"/>
      <c r="C10" s="68"/>
      <c r="D10" s="69" t="s">
        <v>76</v>
      </c>
      <c r="E10" s="69" t="s">
        <v>77</v>
      </c>
      <c r="F10" s="69" t="s">
        <v>78</v>
      </c>
      <c r="G10" s="69" t="s">
        <v>79</v>
      </c>
      <c r="H10" s="70" t="s">
        <v>80</v>
      </c>
      <c r="I10" s="69" t="s">
        <v>81</v>
      </c>
      <c r="J10" s="70" t="s">
        <v>82</v>
      </c>
      <c r="K10" s="69" t="s">
        <v>83</v>
      </c>
      <c r="L10" s="69" t="s">
        <v>84</v>
      </c>
      <c r="M10" s="69" t="s">
        <v>85</v>
      </c>
      <c r="N10" s="69" t="s">
        <v>86</v>
      </c>
      <c r="O10" s="70" t="s">
        <v>87</v>
      </c>
      <c r="P10" s="69" t="s">
        <v>75</v>
      </c>
      <c r="Q10" s="67"/>
    </row>
    <row r="11" spans="1:21" ht="15.75" x14ac:dyDescent="0.25">
      <c r="A11" s="71" t="s">
        <v>0</v>
      </c>
      <c r="B11" s="72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4"/>
      <c r="N11" s="73"/>
      <c r="O11" s="73"/>
      <c r="P11" s="73"/>
      <c r="Q11" s="67"/>
    </row>
    <row r="12" spans="1:21" ht="15.75" x14ac:dyDescent="0.25">
      <c r="A12" s="75" t="s">
        <v>1</v>
      </c>
      <c r="B12" s="76">
        <f>SUM(B13:B17)</f>
        <v>48682723678</v>
      </c>
      <c r="C12" s="76"/>
      <c r="D12" s="76">
        <f>SUM(D13:D17)</f>
        <v>0</v>
      </c>
      <c r="E12" s="76">
        <f t="shared" ref="E12:O12" si="0">SUM(E13:E17)</f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>
        <f t="shared" si="0"/>
        <v>0</v>
      </c>
      <c r="P12" s="77">
        <f>+D12+E12+F12+G12+H12+I12+J12+K12+L12+M12+N12+O12</f>
        <v>0</v>
      </c>
      <c r="Q12" s="67"/>
    </row>
    <row r="13" spans="1:21" ht="15.75" x14ac:dyDescent="0.25">
      <c r="A13" s="78" t="s">
        <v>2</v>
      </c>
      <c r="B13" s="79">
        <v>39526830936</v>
      </c>
      <c r="C13" s="79"/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1">
        <v>0</v>
      </c>
      <c r="L13" s="81">
        <v>0</v>
      </c>
      <c r="M13" s="79">
        <v>0</v>
      </c>
      <c r="N13" s="80">
        <v>0</v>
      </c>
      <c r="O13" s="80">
        <v>0</v>
      </c>
      <c r="P13" s="77">
        <f t="shared" ref="P13:P76" si="1">+D13+E13+F13+G13+H13+I13+J13+K13+L13+M13+N13+O13</f>
        <v>0</v>
      </c>
      <c r="Q13" s="67"/>
    </row>
    <row r="14" spans="1:21" ht="15.75" x14ac:dyDescent="0.25">
      <c r="A14" s="78" t="s">
        <v>3</v>
      </c>
      <c r="B14" s="79">
        <v>3735795111</v>
      </c>
      <c r="C14" s="79"/>
      <c r="D14" s="80"/>
      <c r="E14" s="80"/>
      <c r="F14" s="80"/>
      <c r="G14" s="80">
        <v>0</v>
      </c>
      <c r="H14" s="80">
        <v>0</v>
      </c>
      <c r="I14" s="80">
        <v>0</v>
      </c>
      <c r="J14" s="80">
        <v>0</v>
      </c>
      <c r="K14" s="81">
        <v>0</v>
      </c>
      <c r="L14" s="81">
        <v>0</v>
      </c>
      <c r="M14" s="79">
        <v>0</v>
      </c>
      <c r="N14" s="80">
        <v>0</v>
      </c>
      <c r="O14" s="80">
        <v>0</v>
      </c>
      <c r="P14" s="77">
        <f t="shared" si="1"/>
        <v>0</v>
      </c>
      <c r="Q14" s="67"/>
    </row>
    <row r="15" spans="1:21" ht="15.75" x14ac:dyDescent="0.25">
      <c r="A15" s="78" t="s">
        <v>4</v>
      </c>
      <c r="B15" s="79">
        <v>10000</v>
      </c>
      <c r="C15" s="79"/>
      <c r="D15" s="82"/>
      <c r="E15" s="82"/>
      <c r="F15" s="82"/>
      <c r="G15" s="82"/>
      <c r="H15" s="82"/>
      <c r="I15" s="82"/>
      <c r="J15" s="82"/>
      <c r="K15" s="83"/>
      <c r="L15" s="81"/>
      <c r="M15" s="79"/>
      <c r="N15" s="83"/>
      <c r="O15" s="80"/>
      <c r="P15" s="77">
        <f t="shared" si="1"/>
        <v>0</v>
      </c>
      <c r="Q15" s="84"/>
    </row>
    <row r="16" spans="1:21" ht="15.75" x14ac:dyDescent="0.25">
      <c r="A16" s="78" t="s">
        <v>5</v>
      </c>
      <c r="B16" s="85"/>
      <c r="C16" s="85"/>
      <c r="D16" s="82"/>
      <c r="E16" s="82"/>
      <c r="F16" s="82"/>
      <c r="G16" s="82"/>
      <c r="H16" s="82"/>
      <c r="I16" s="82"/>
      <c r="J16" s="82"/>
      <c r="K16" s="83"/>
      <c r="L16" s="83"/>
      <c r="M16" s="85"/>
      <c r="N16" s="83"/>
      <c r="O16" s="80"/>
      <c r="P16" s="77">
        <f>+D16+E16+F16+G16+H16+I16+J16+K16+L16+M17+N16+O16</f>
        <v>0</v>
      </c>
      <c r="Q16" s="67"/>
    </row>
    <row r="17" spans="1:17" ht="15.75" x14ac:dyDescent="0.25">
      <c r="A17" s="78" t="s">
        <v>6</v>
      </c>
      <c r="B17" s="79">
        <v>5420087631</v>
      </c>
      <c r="C17" s="79"/>
      <c r="D17" s="80"/>
      <c r="E17" s="80"/>
      <c r="F17" s="80"/>
      <c r="G17" s="80"/>
      <c r="H17" s="80"/>
      <c r="I17" s="80"/>
      <c r="J17" s="80"/>
      <c r="K17" s="81"/>
      <c r="L17" s="81"/>
      <c r="M17" s="79"/>
      <c r="N17" s="80"/>
      <c r="O17" s="80"/>
      <c r="P17" s="77">
        <f>+D17+E17+F17+G17+H17+I17+J17+K17+L17+M17+N17+O17</f>
        <v>0</v>
      </c>
      <c r="Q17" s="67"/>
    </row>
    <row r="18" spans="1:17" ht="15.75" x14ac:dyDescent="0.25">
      <c r="A18" s="75" t="s">
        <v>7</v>
      </c>
      <c r="B18" s="76">
        <f>SUM(B19:B27)</f>
        <v>5331727659</v>
      </c>
      <c r="C18" s="86"/>
      <c r="D18" s="76">
        <f t="shared" ref="D18:O18" si="2">SUM(D19:D27)</f>
        <v>1602957.94</v>
      </c>
      <c r="E18" s="76">
        <f t="shared" si="2"/>
        <v>0</v>
      </c>
      <c r="F18" s="76">
        <f t="shared" si="2"/>
        <v>0</v>
      </c>
      <c r="G18" s="76">
        <f t="shared" si="2"/>
        <v>0</v>
      </c>
      <c r="H18" s="76">
        <f t="shared" si="2"/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76">
        <f t="shared" si="2"/>
        <v>0</v>
      </c>
      <c r="M18" s="76">
        <f t="shared" si="2"/>
        <v>0</v>
      </c>
      <c r="N18" s="76">
        <f t="shared" si="2"/>
        <v>0</v>
      </c>
      <c r="O18" s="76">
        <f t="shared" si="2"/>
        <v>0</v>
      </c>
      <c r="P18" s="77">
        <f t="shared" si="1"/>
        <v>1602957.94</v>
      </c>
      <c r="Q18" s="67"/>
    </row>
    <row r="19" spans="1:17" ht="15.75" x14ac:dyDescent="0.25">
      <c r="A19" s="78" t="s">
        <v>8</v>
      </c>
      <c r="B19" s="79">
        <v>2473209739</v>
      </c>
      <c r="C19" s="79"/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1">
        <v>0</v>
      </c>
      <c r="L19" s="81">
        <v>0</v>
      </c>
      <c r="M19" s="79">
        <v>0</v>
      </c>
      <c r="N19" s="80">
        <v>0</v>
      </c>
      <c r="O19" s="80">
        <v>0</v>
      </c>
      <c r="P19" s="77">
        <f t="shared" si="1"/>
        <v>0</v>
      </c>
      <c r="Q19" s="67"/>
    </row>
    <row r="20" spans="1:17" ht="15.75" x14ac:dyDescent="0.25">
      <c r="A20" s="78" t="s">
        <v>9</v>
      </c>
      <c r="B20" s="79">
        <v>60611280</v>
      </c>
      <c r="C20" s="79"/>
      <c r="D20" s="82"/>
      <c r="E20" s="80"/>
      <c r="F20" s="82"/>
      <c r="G20" s="80">
        <v>0</v>
      </c>
      <c r="H20" s="82"/>
      <c r="I20" s="82">
        <v>0</v>
      </c>
      <c r="J20" s="80">
        <v>0</v>
      </c>
      <c r="K20" s="81">
        <v>0</v>
      </c>
      <c r="L20" s="80"/>
      <c r="M20" s="79"/>
      <c r="N20" s="80">
        <v>0</v>
      </c>
      <c r="O20" s="80">
        <v>0</v>
      </c>
      <c r="P20" s="77">
        <f t="shared" si="1"/>
        <v>0</v>
      </c>
      <c r="Q20" s="67"/>
    </row>
    <row r="21" spans="1:17" ht="15.75" x14ac:dyDescent="0.25">
      <c r="A21" s="78" t="s">
        <v>10</v>
      </c>
      <c r="B21" s="79">
        <v>220937465</v>
      </c>
      <c r="C21" s="79"/>
      <c r="D21" s="80"/>
      <c r="E21" s="80"/>
      <c r="F21" s="80"/>
      <c r="G21" s="80"/>
      <c r="H21" s="80"/>
      <c r="I21" s="80"/>
      <c r="J21" s="80"/>
      <c r="K21" s="81"/>
      <c r="L21" s="81"/>
      <c r="M21" s="79"/>
      <c r="N21" s="80"/>
      <c r="O21" s="80"/>
      <c r="P21" s="77">
        <f>+D21+E21+F21+G21+H21+I21+J21+K21+L21+M21+N21+O21</f>
        <v>0</v>
      </c>
      <c r="Q21" s="67"/>
    </row>
    <row r="22" spans="1:17" ht="15.75" x14ac:dyDescent="0.25">
      <c r="A22" s="78" t="s">
        <v>11</v>
      </c>
      <c r="B22" s="79">
        <v>4184000</v>
      </c>
      <c r="C22" s="79"/>
      <c r="D22" s="82"/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1">
        <v>0</v>
      </c>
      <c r="M22" s="79">
        <v>0</v>
      </c>
      <c r="N22" s="80">
        <v>0</v>
      </c>
      <c r="O22" s="80">
        <v>0</v>
      </c>
      <c r="P22" s="77">
        <f>+D22+E22+F22+G22+H22+I22+J22+K22+L22+M22+N22+O22</f>
        <v>0</v>
      </c>
      <c r="Q22" s="67"/>
    </row>
    <row r="23" spans="1:17" ht="15.75" x14ac:dyDescent="0.25">
      <c r="A23" s="78" t="s">
        <v>12</v>
      </c>
      <c r="B23" s="79">
        <v>207176372</v>
      </c>
      <c r="C23" s="79"/>
      <c r="D23" s="80">
        <v>450896</v>
      </c>
      <c r="E23" s="80"/>
      <c r="F23" s="80"/>
      <c r="G23" s="80"/>
      <c r="H23" s="80">
        <v>0</v>
      </c>
      <c r="I23" s="80"/>
      <c r="J23" s="80"/>
      <c r="K23" s="81"/>
      <c r="L23" s="81"/>
      <c r="M23" s="79">
        <v>0</v>
      </c>
      <c r="N23" s="80"/>
      <c r="O23" s="80"/>
      <c r="P23" s="77">
        <f t="shared" si="1"/>
        <v>450896</v>
      </c>
      <c r="Q23" s="67"/>
    </row>
    <row r="24" spans="1:17" ht="15.75" x14ac:dyDescent="0.25">
      <c r="A24" s="78" t="s">
        <v>13</v>
      </c>
      <c r="B24" s="79">
        <v>13274303</v>
      </c>
      <c r="C24" s="79"/>
      <c r="D24" s="82"/>
      <c r="E24" s="80"/>
      <c r="F24" s="82"/>
      <c r="G24" s="82"/>
      <c r="H24" s="82"/>
      <c r="I24" s="82"/>
      <c r="J24" s="80"/>
      <c r="K24" s="83"/>
      <c r="L24" s="67"/>
      <c r="M24" s="79"/>
      <c r="N24" s="80"/>
      <c r="O24" s="80"/>
      <c r="P24" s="77">
        <f>+D24+E24+F24+G24+H24+I24+J24+K24+L25+M24+N24+O24</f>
        <v>0</v>
      </c>
      <c r="Q24" s="67"/>
    </row>
    <row r="25" spans="1:17" ht="31.5" x14ac:dyDescent="0.25">
      <c r="A25" s="78" t="s">
        <v>14</v>
      </c>
      <c r="B25" s="79">
        <v>331134688</v>
      </c>
      <c r="C25" s="79"/>
      <c r="D25" s="80">
        <v>409789.7</v>
      </c>
      <c r="E25" s="80"/>
      <c r="F25" s="80">
        <v>0</v>
      </c>
      <c r="G25" s="80"/>
      <c r="H25" s="80">
        <v>0</v>
      </c>
      <c r="I25" s="80"/>
      <c r="J25" s="80">
        <v>0</v>
      </c>
      <c r="K25" s="81">
        <v>0</v>
      </c>
      <c r="L25" s="81">
        <v>0</v>
      </c>
      <c r="M25" s="79">
        <v>0</v>
      </c>
      <c r="N25" s="80">
        <v>0</v>
      </c>
      <c r="O25" s="80">
        <v>0</v>
      </c>
      <c r="P25" s="77">
        <f>+D25+E25+F25+G25+H25+I25+J25+K25+L25+M25+N25+O25</f>
        <v>409789.7</v>
      </c>
      <c r="Q25" s="67"/>
    </row>
    <row r="26" spans="1:17" ht="31.5" x14ac:dyDescent="0.25">
      <c r="A26" s="78" t="s">
        <v>15</v>
      </c>
      <c r="B26" s="79">
        <v>2007471030</v>
      </c>
      <c r="C26" s="79"/>
      <c r="D26" s="80">
        <v>742272.24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1">
        <v>0</v>
      </c>
      <c r="L26" s="81">
        <v>0</v>
      </c>
      <c r="M26" s="79">
        <v>0</v>
      </c>
      <c r="N26" s="80">
        <v>0</v>
      </c>
      <c r="O26" s="80">
        <v>0</v>
      </c>
      <c r="P26" s="77">
        <f t="shared" si="1"/>
        <v>742272.24</v>
      </c>
      <c r="Q26" s="67"/>
    </row>
    <row r="27" spans="1:17" ht="15.75" x14ac:dyDescent="0.25">
      <c r="A27" s="78" t="s">
        <v>16</v>
      </c>
      <c r="B27" s="79">
        <v>13728782</v>
      </c>
      <c r="C27" s="79"/>
      <c r="D27" s="80"/>
      <c r="E27" s="82"/>
      <c r="F27" s="79"/>
      <c r="G27" s="80"/>
      <c r="H27" s="80"/>
      <c r="I27" s="80"/>
      <c r="J27" s="80"/>
      <c r="K27" s="81"/>
      <c r="L27" s="80"/>
      <c r="M27" s="79"/>
      <c r="N27" s="80"/>
      <c r="O27" s="80"/>
      <c r="P27" s="77">
        <f t="shared" si="1"/>
        <v>0</v>
      </c>
      <c r="Q27" s="67"/>
    </row>
    <row r="28" spans="1:17" ht="15.75" x14ac:dyDescent="0.25">
      <c r="A28" s="75" t="s">
        <v>17</v>
      </c>
      <c r="B28" s="76">
        <f>SUM(B29:B37)</f>
        <v>2344772912</v>
      </c>
      <c r="C28" s="86"/>
      <c r="D28" s="76">
        <f t="shared" ref="D28:O28" si="3">SUM(D29:D37)</f>
        <v>3896086.9899999998</v>
      </c>
      <c r="E28" s="76">
        <f t="shared" si="3"/>
        <v>0</v>
      </c>
      <c r="F28" s="76">
        <f t="shared" si="3"/>
        <v>0</v>
      </c>
      <c r="G28" s="76">
        <f t="shared" si="3"/>
        <v>0</v>
      </c>
      <c r="H28" s="76">
        <f t="shared" si="3"/>
        <v>0</v>
      </c>
      <c r="I28" s="76">
        <f t="shared" si="3"/>
        <v>0</v>
      </c>
      <c r="J28" s="76">
        <f t="shared" si="3"/>
        <v>0</v>
      </c>
      <c r="K28" s="76">
        <f t="shared" si="3"/>
        <v>0</v>
      </c>
      <c r="L28" s="76">
        <f t="shared" si="3"/>
        <v>0</v>
      </c>
      <c r="M28" s="76">
        <f t="shared" si="3"/>
        <v>0</v>
      </c>
      <c r="N28" s="76">
        <f t="shared" si="3"/>
        <v>0</v>
      </c>
      <c r="O28" s="76">
        <f t="shared" si="3"/>
        <v>0</v>
      </c>
      <c r="P28" s="77">
        <f t="shared" si="1"/>
        <v>3896086.9899999998</v>
      </c>
      <c r="Q28" s="67"/>
    </row>
    <row r="29" spans="1:17" ht="15.75" x14ac:dyDescent="0.25">
      <c r="A29" s="78" t="s">
        <v>18</v>
      </c>
      <c r="B29" s="79">
        <v>165397964</v>
      </c>
      <c r="C29" s="79"/>
      <c r="D29" s="82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1">
        <v>0</v>
      </c>
      <c r="L29" s="81">
        <v>0</v>
      </c>
      <c r="M29" s="79">
        <v>0</v>
      </c>
      <c r="N29" s="80">
        <v>0</v>
      </c>
      <c r="O29" s="80">
        <v>0</v>
      </c>
      <c r="P29" s="77">
        <f t="shared" si="1"/>
        <v>0</v>
      </c>
      <c r="Q29" s="67"/>
    </row>
    <row r="30" spans="1:17" ht="15.75" x14ac:dyDescent="0.25">
      <c r="A30" s="78" t="s">
        <v>19</v>
      </c>
      <c r="B30" s="79">
        <v>23020814</v>
      </c>
      <c r="C30" s="79"/>
      <c r="D30" s="82"/>
      <c r="E30" s="82"/>
      <c r="F30" s="82">
        <v>0</v>
      </c>
      <c r="G30" s="80"/>
      <c r="H30" s="80"/>
      <c r="I30" s="80">
        <v>0</v>
      </c>
      <c r="J30" s="80"/>
      <c r="K30" s="81"/>
      <c r="L30" s="80"/>
      <c r="M30" s="79"/>
      <c r="N30" s="80"/>
      <c r="O30" s="80"/>
      <c r="P30" s="77">
        <f t="shared" si="1"/>
        <v>0</v>
      </c>
      <c r="Q30" s="67"/>
    </row>
    <row r="31" spans="1:17" ht="15.75" x14ac:dyDescent="0.25">
      <c r="A31" s="78" t="s">
        <v>20</v>
      </c>
      <c r="B31" s="79">
        <v>27966436</v>
      </c>
      <c r="C31" s="79"/>
      <c r="D31" s="82">
        <v>97704</v>
      </c>
      <c r="E31" s="80"/>
      <c r="F31" s="80">
        <v>0</v>
      </c>
      <c r="G31" s="80">
        <v>0</v>
      </c>
      <c r="H31" s="80">
        <v>0</v>
      </c>
      <c r="I31" s="80"/>
      <c r="J31" s="80">
        <v>0</v>
      </c>
      <c r="K31" s="81"/>
      <c r="L31" s="80"/>
      <c r="M31" s="79"/>
      <c r="N31" s="80"/>
      <c r="O31" s="80">
        <v>0</v>
      </c>
      <c r="P31" s="77">
        <f>+D31+E31+F31+G31+H31+I31+J31+K31+L31+M31+N31+O31</f>
        <v>97704</v>
      </c>
      <c r="Q31" s="67"/>
    </row>
    <row r="32" spans="1:17" ht="15.75" x14ac:dyDescent="0.25">
      <c r="A32" s="78" t="s">
        <v>21</v>
      </c>
      <c r="B32" s="79">
        <v>369354268</v>
      </c>
      <c r="C32" s="79"/>
      <c r="D32" s="80">
        <v>581227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1">
        <v>0</v>
      </c>
      <c r="L32" s="81">
        <v>0</v>
      </c>
      <c r="M32" s="79">
        <v>0</v>
      </c>
      <c r="N32" s="80">
        <v>0</v>
      </c>
      <c r="O32" s="80">
        <v>0</v>
      </c>
      <c r="P32" s="77">
        <f>+D32+E32+F32+G32+H32+I32+J32+K32+L32+M32+N32+O32</f>
        <v>581227</v>
      </c>
      <c r="Q32" s="67"/>
    </row>
    <row r="33" spans="1:17" ht="15.75" x14ac:dyDescent="0.25">
      <c r="A33" s="78" t="s">
        <v>22</v>
      </c>
      <c r="B33" s="79">
        <v>81158769</v>
      </c>
      <c r="C33" s="79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77">
        <f t="shared" si="1"/>
        <v>0</v>
      </c>
      <c r="Q33" s="67"/>
    </row>
    <row r="34" spans="1:17" ht="31.5" x14ac:dyDescent="0.25">
      <c r="A34" s="78" t="s">
        <v>23</v>
      </c>
      <c r="B34" s="79">
        <v>12666932</v>
      </c>
      <c r="C34" s="79"/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77">
        <f t="shared" si="1"/>
        <v>0</v>
      </c>
      <c r="Q34" s="67"/>
    </row>
    <row r="35" spans="1:17" ht="31.5" x14ac:dyDescent="0.25">
      <c r="A35" s="78" t="s">
        <v>24</v>
      </c>
      <c r="B35" s="79">
        <v>723376545</v>
      </c>
      <c r="C35" s="79"/>
      <c r="D35" s="80">
        <v>296416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77">
        <f t="shared" si="1"/>
        <v>296416</v>
      </c>
      <c r="Q35" s="67"/>
    </row>
    <row r="36" spans="1:17" ht="31.5" x14ac:dyDescent="0.25">
      <c r="A36" s="78" t="s">
        <v>25</v>
      </c>
      <c r="B36" s="85"/>
      <c r="C36" s="85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77">
        <f t="shared" si="1"/>
        <v>0</v>
      </c>
      <c r="Q36" s="67"/>
    </row>
    <row r="37" spans="1:17" ht="15.75" x14ac:dyDescent="0.25">
      <c r="A37" s="78" t="s">
        <v>26</v>
      </c>
      <c r="B37" s="79">
        <v>941831184</v>
      </c>
      <c r="C37" s="79"/>
      <c r="D37" s="80">
        <v>2920739.9899999998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77">
        <f t="shared" si="1"/>
        <v>2920739.9899999998</v>
      </c>
      <c r="Q37" s="67"/>
    </row>
    <row r="38" spans="1:17" ht="15.75" x14ac:dyDescent="0.25">
      <c r="A38" s="75" t="s">
        <v>27</v>
      </c>
      <c r="B38" s="87">
        <f>SUM(B39)</f>
        <v>6624172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8"/>
      <c r="N38" s="87"/>
      <c r="O38" s="87"/>
      <c r="P38" s="77">
        <f>+D38+E38+F38+G38+H38+I38+J38+K38+L38+M38+N38+O38</f>
        <v>0</v>
      </c>
      <c r="Q38" s="67"/>
    </row>
    <row r="39" spans="1:17" ht="31.5" x14ac:dyDescent="0.25">
      <c r="A39" s="78" t="s">
        <v>28</v>
      </c>
      <c r="B39" s="79">
        <v>6624172</v>
      </c>
      <c r="C39" s="79"/>
      <c r="D39" s="82"/>
      <c r="E39" s="82"/>
      <c r="F39" s="85"/>
      <c r="G39" s="82"/>
      <c r="H39" s="82"/>
      <c r="I39" s="83"/>
      <c r="J39" s="80"/>
      <c r="K39" s="81"/>
      <c r="L39" s="80"/>
      <c r="M39" s="89"/>
      <c r="N39" s="80"/>
      <c r="O39" s="80"/>
      <c r="P39" s="77">
        <f t="shared" si="1"/>
        <v>0</v>
      </c>
      <c r="Q39" s="67"/>
    </row>
    <row r="40" spans="1:17" ht="31.5" x14ac:dyDescent="0.25">
      <c r="A40" s="78" t="s">
        <v>29</v>
      </c>
      <c r="B40" s="79"/>
      <c r="C40" s="82"/>
      <c r="D40" s="82"/>
      <c r="E40" s="80"/>
      <c r="F40" s="85"/>
      <c r="G40" s="82"/>
      <c r="H40" s="82"/>
      <c r="I40" s="82"/>
      <c r="J40" s="82"/>
      <c r="K40" s="82"/>
      <c r="L40" s="82"/>
      <c r="M40" s="90"/>
      <c r="N40" s="85"/>
      <c r="O40" s="80"/>
      <c r="P40" s="77">
        <f t="shared" si="1"/>
        <v>0</v>
      </c>
      <c r="Q40" s="67"/>
    </row>
    <row r="41" spans="1:17" ht="31.5" x14ac:dyDescent="0.25">
      <c r="A41" s="78" t="s">
        <v>30</v>
      </c>
      <c r="B41" s="82"/>
      <c r="C41" s="85"/>
      <c r="D41" s="85"/>
      <c r="E41" s="85"/>
      <c r="F41" s="82"/>
      <c r="G41" s="85"/>
      <c r="H41" s="85"/>
      <c r="I41" s="85"/>
      <c r="J41" s="85"/>
      <c r="K41" s="85"/>
      <c r="L41" s="85"/>
      <c r="M41" s="91"/>
      <c r="N41" s="85"/>
      <c r="O41" s="85"/>
      <c r="P41" s="77">
        <f t="shared" si="1"/>
        <v>0</v>
      </c>
      <c r="Q41" s="67"/>
    </row>
    <row r="42" spans="1:17" ht="31.5" x14ac:dyDescent="0.25">
      <c r="A42" s="78" t="s">
        <v>31</v>
      </c>
      <c r="B42" s="85"/>
      <c r="C42" s="85"/>
      <c r="D42" s="85"/>
      <c r="E42" s="85"/>
      <c r="F42" s="82"/>
      <c r="G42" s="85"/>
      <c r="H42" s="85"/>
      <c r="I42" s="85"/>
      <c r="J42" s="85"/>
      <c r="K42" s="85"/>
      <c r="L42" s="85"/>
      <c r="M42" s="91"/>
      <c r="N42" s="85"/>
      <c r="O42" s="85"/>
      <c r="P42" s="77">
        <f t="shared" si="1"/>
        <v>0</v>
      </c>
      <c r="Q42" s="67"/>
    </row>
    <row r="43" spans="1:17" ht="31.5" x14ac:dyDescent="0.25">
      <c r="A43" s="78" t="s">
        <v>32</v>
      </c>
      <c r="B43" s="85"/>
      <c r="C43" s="85"/>
      <c r="D43" s="85"/>
      <c r="E43" s="85"/>
      <c r="F43" s="92"/>
      <c r="G43" s="85"/>
      <c r="H43" s="85"/>
      <c r="I43" s="85"/>
      <c r="J43" s="85"/>
      <c r="K43" s="85"/>
      <c r="L43" s="85"/>
      <c r="M43" s="91"/>
      <c r="N43" s="85"/>
      <c r="O43" s="85"/>
      <c r="P43" s="77">
        <f t="shared" si="1"/>
        <v>0</v>
      </c>
      <c r="Q43" s="67"/>
    </row>
    <row r="44" spans="1:17" ht="31.5" x14ac:dyDescent="0.25">
      <c r="A44" s="78" t="s">
        <v>33</v>
      </c>
      <c r="B44" s="85"/>
      <c r="C44" s="85"/>
      <c r="D44" s="85"/>
      <c r="E44" s="85"/>
      <c r="F44" s="82"/>
      <c r="G44" s="82"/>
      <c r="H44" s="82"/>
      <c r="I44" s="83"/>
      <c r="J44" s="83"/>
      <c r="K44" s="82"/>
      <c r="L44" s="82"/>
      <c r="M44" s="90"/>
      <c r="N44" s="85"/>
      <c r="O44" s="85"/>
      <c r="P44" s="77">
        <f t="shared" si="1"/>
        <v>0</v>
      </c>
      <c r="Q44" s="67"/>
    </row>
    <row r="45" spans="1:17" ht="31.5" x14ac:dyDescent="0.25">
      <c r="A45" s="78" t="s">
        <v>34</v>
      </c>
      <c r="B45" s="85"/>
      <c r="C45" s="85"/>
      <c r="D45" s="85"/>
      <c r="E45" s="85"/>
      <c r="F45" s="82"/>
      <c r="G45" s="82"/>
      <c r="H45" s="82"/>
      <c r="I45" s="83"/>
      <c r="J45" s="83"/>
      <c r="K45" s="82"/>
      <c r="L45" s="82"/>
      <c r="M45" s="90"/>
      <c r="N45" s="85"/>
      <c r="O45" s="85"/>
      <c r="P45" s="77">
        <f t="shared" si="1"/>
        <v>0</v>
      </c>
      <c r="Q45" s="67"/>
    </row>
    <row r="46" spans="1:17" ht="15.75" x14ac:dyDescent="0.25">
      <c r="A46" s="75" t="s">
        <v>35</v>
      </c>
      <c r="B46" s="85"/>
      <c r="C46" s="85"/>
      <c r="D46" s="85"/>
      <c r="E46" s="85"/>
      <c r="F46" s="82"/>
      <c r="G46" s="82"/>
      <c r="H46" s="82"/>
      <c r="I46" s="82"/>
      <c r="J46" s="82"/>
      <c r="K46" s="82"/>
      <c r="L46" s="82"/>
      <c r="M46" s="90"/>
      <c r="N46" s="85"/>
      <c r="O46" s="85"/>
      <c r="P46" s="77">
        <f t="shared" si="1"/>
        <v>0</v>
      </c>
      <c r="Q46" s="67"/>
    </row>
    <row r="47" spans="1:17" ht="31.5" x14ac:dyDescent="0.25">
      <c r="A47" s="78" t="s">
        <v>36</v>
      </c>
      <c r="B47" s="85"/>
      <c r="C47" s="85"/>
      <c r="D47" s="85"/>
      <c r="E47" s="85"/>
      <c r="F47" s="82"/>
      <c r="G47" s="82"/>
      <c r="H47" s="82"/>
      <c r="I47" s="83"/>
      <c r="J47" s="80"/>
      <c r="K47" s="82"/>
      <c r="L47" s="82"/>
      <c r="M47" s="90"/>
      <c r="N47" s="85"/>
      <c r="O47" s="85"/>
      <c r="P47" s="77">
        <f t="shared" si="1"/>
        <v>0</v>
      </c>
      <c r="Q47" s="67"/>
    </row>
    <row r="48" spans="1:17" ht="31.5" x14ac:dyDescent="0.25">
      <c r="A48" s="78" t="s">
        <v>37</v>
      </c>
      <c r="B48" s="85"/>
      <c r="C48" s="85"/>
      <c r="D48" s="85"/>
      <c r="E48" s="85"/>
      <c r="F48" s="82"/>
      <c r="G48" s="82"/>
      <c r="H48" s="82"/>
      <c r="I48" s="83"/>
      <c r="J48" s="83"/>
      <c r="K48" s="82"/>
      <c r="L48" s="82"/>
      <c r="M48" s="90"/>
      <c r="N48" s="85"/>
      <c r="O48" s="85"/>
      <c r="P48" s="77">
        <f t="shared" si="1"/>
        <v>0</v>
      </c>
      <c r="Q48" s="67"/>
    </row>
    <row r="49" spans="1:17" ht="31.5" x14ac:dyDescent="0.25">
      <c r="A49" s="78" t="s">
        <v>38</v>
      </c>
      <c r="B49" s="85"/>
      <c r="C49" s="85"/>
      <c r="D49" s="85"/>
      <c r="E49" s="85"/>
      <c r="F49" s="82"/>
      <c r="G49" s="82"/>
      <c r="H49" s="82"/>
      <c r="I49" s="83"/>
      <c r="J49" s="83"/>
      <c r="K49" s="82"/>
      <c r="L49" s="82"/>
      <c r="M49" s="90"/>
      <c r="N49" s="85"/>
      <c r="O49" s="85"/>
      <c r="P49" s="77">
        <f t="shared" si="1"/>
        <v>0</v>
      </c>
      <c r="Q49" s="67"/>
    </row>
    <row r="50" spans="1:17" ht="31.5" x14ac:dyDescent="0.25">
      <c r="A50" s="78" t="s">
        <v>39</v>
      </c>
      <c r="B50" s="85"/>
      <c r="C50" s="85"/>
      <c r="D50" s="85"/>
      <c r="E50" s="85"/>
      <c r="F50" s="82"/>
      <c r="G50" s="82"/>
      <c r="H50" s="82"/>
      <c r="I50" s="83"/>
      <c r="J50" s="83"/>
      <c r="K50" s="82"/>
      <c r="L50" s="82"/>
      <c r="M50" s="90"/>
      <c r="N50" s="85"/>
      <c r="O50" s="85"/>
      <c r="P50" s="77">
        <f t="shared" si="1"/>
        <v>0</v>
      </c>
      <c r="Q50" s="67"/>
    </row>
    <row r="51" spans="1:17" ht="31.5" x14ac:dyDescent="0.25">
      <c r="A51" s="78" t="s">
        <v>94</v>
      </c>
      <c r="B51" s="85"/>
      <c r="C51" s="85"/>
      <c r="D51" s="85"/>
      <c r="E51" s="85"/>
      <c r="F51" s="82"/>
      <c r="G51" s="82"/>
      <c r="H51" s="82"/>
      <c r="I51" s="83"/>
      <c r="J51" s="83"/>
      <c r="K51" s="82"/>
      <c r="L51" s="82"/>
      <c r="M51" s="90"/>
      <c r="N51" s="85"/>
      <c r="O51" s="85"/>
      <c r="P51" s="77">
        <f t="shared" si="1"/>
        <v>0</v>
      </c>
      <c r="Q51" s="67"/>
    </row>
    <row r="52" spans="1:17" ht="31.5" x14ac:dyDescent="0.25">
      <c r="A52" s="78" t="s">
        <v>40</v>
      </c>
      <c r="B52" s="85"/>
      <c r="C52" s="85"/>
      <c r="D52" s="85"/>
      <c r="E52" s="85"/>
      <c r="F52" s="82"/>
      <c r="G52" s="82"/>
      <c r="H52" s="82"/>
      <c r="I52" s="83"/>
      <c r="J52" s="83"/>
      <c r="K52" s="82"/>
      <c r="L52" s="82"/>
      <c r="M52" s="90"/>
      <c r="N52" s="85"/>
      <c r="O52" s="85"/>
      <c r="P52" s="77">
        <f t="shared" si="1"/>
        <v>0</v>
      </c>
      <c r="Q52" s="67"/>
    </row>
    <row r="53" spans="1:17" ht="31.5" x14ac:dyDescent="0.25">
      <c r="A53" s="78" t="s">
        <v>41</v>
      </c>
      <c r="B53" s="85"/>
      <c r="C53" s="85"/>
      <c r="D53" s="85"/>
      <c r="E53" s="85"/>
      <c r="F53" s="82"/>
      <c r="G53" s="82"/>
      <c r="H53" s="82"/>
      <c r="I53" s="83"/>
      <c r="J53" s="83"/>
      <c r="K53" s="82"/>
      <c r="L53" s="82"/>
      <c r="M53" s="93"/>
      <c r="N53" s="85"/>
      <c r="O53" s="85"/>
      <c r="P53" s="77">
        <f t="shared" si="1"/>
        <v>0</v>
      </c>
      <c r="Q53" s="67"/>
    </row>
    <row r="54" spans="1:17" ht="15.75" x14ac:dyDescent="0.25">
      <c r="A54" s="75" t="s">
        <v>42</v>
      </c>
      <c r="B54" s="86">
        <f>SUM(B55:B63)</f>
        <v>516898150</v>
      </c>
      <c r="C54" s="86"/>
      <c r="D54" s="86">
        <f t="shared" ref="D54:O54" si="4">SUM(D55:D63)</f>
        <v>370537.21</v>
      </c>
      <c r="E54" s="86">
        <f t="shared" si="4"/>
        <v>0</v>
      </c>
      <c r="F54" s="86">
        <f t="shared" si="4"/>
        <v>0</v>
      </c>
      <c r="G54" s="86">
        <f t="shared" si="4"/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 t="shared" si="4"/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77">
        <f>+D54+E54+F54+G54+H54+I54+J54+K54+L54+M54+N54+O54</f>
        <v>370537.21</v>
      </c>
      <c r="Q54" s="67"/>
    </row>
    <row r="55" spans="1:17" ht="15.75" x14ac:dyDescent="0.25">
      <c r="A55" s="78" t="s">
        <v>43</v>
      </c>
      <c r="B55" s="79">
        <v>103680742</v>
      </c>
      <c r="C55" s="79"/>
      <c r="D55" s="80">
        <v>17999.96</v>
      </c>
      <c r="E55" s="80"/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77">
        <f t="shared" si="1"/>
        <v>17999.96</v>
      </c>
      <c r="Q55" s="67"/>
    </row>
    <row r="56" spans="1:17" ht="31.5" x14ac:dyDescent="0.25">
      <c r="A56" s="78" t="s">
        <v>95</v>
      </c>
      <c r="B56" s="79"/>
      <c r="C56" s="79"/>
      <c r="D56" s="82"/>
      <c r="E56" s="82"/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77">
        <f t="shared" si="1"/>
        <v>0</v>
      </c>
      <c r="Q56" s="67"/>
    </row>
    <row r="57" spans="1:17" ht="31.5" x14ac:dyDescent="0.25">
      <c r="A57" s="78" t="s">
        <v>44</v>
      </c>
      <c r="B57" s="79">
        <v>305474187</v>
      </c>
      <c r="C57" s="79"/>
      <c r="D57" s="80">
        <v>352537.25</v>
      </c>
      <c r="E57" s="80"/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77">
        <f t="shared" si="1"/>
        <v>352537.25</v>
      </c>
      <c r="Q57" s="67"/>
    </row>
    <row r="58" spans="1:17" ht="31.5" x14ac:dyDescent="0.25">
      <c r="A58" s="78" t="s">
        <v>45</v>
      </c>
      <c r="B58" s="79">
        <v>918750</v>
      </c>
      <c r="C58" s="79"/>
      <c r="D58" s="82"/>
      <c r="E58" s="82"/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77">
        <f>+D58+E58+F58+G58+H58+I58+J58+K58+L58+M58+N58+O58</f>
        <v>0</v>
      </c>
      <c r="Q58" s="67"/>
    </row>
    <row r="59" spans="1:17" ht="31.5" x14ac:dyDescent="0.25">
      <c r="A59" s="78" t="s">
        <v>46</v>
      </c>
      <c r="B59" s="79">
        <v>85882191</v>
      </c>
      <c r="C59" s="79"/>
      <c r="D59" s="80"/>
      <c r="E59" s="80"/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77">
        <f>+B58+D58+E58+F58+G58+H58+I58</f>
        <v>918750</v>
      </c>
      <c r="Q59" s="67"/>
    </row>
    <row r="60" spans="1:17" ht="15.75" x14ac:dyDescent="0.25">
      <c r="A60" s="78" t="s">
        <v>47</v>
      </c>
      <c r="B60" s="79">
        <v>146087</v>
      </c>
      <c r="C60" s="79"/>
      <c r="D60" s="82"/>
      <c r="E60" s="82"/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77">
        <f>+D60+E60+F60+G60+H60+I59+J60+K60+L60+M60+N60+O60</f>
        <v>0</v>
      </c>
      <c r="Q60" s="67"/>
    </row>
    <row r="61" spans="1:17" ht="15.75" x14ac:dyDescent="0.25">
      <c r="A61" s="78" t="s">
        <v>96</v>
      </c>
      <c r="B61" s="79"/>
      <c r="C61" s="79"/>
      <c r="D61" s="85"/>
      <c r="E61" s="85"/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77">
        <f>+D61+E61+F61+G61+H61+I61+I60+K61+L61+M61+N61+O61</f>
        <v>0</v>
      </c>
      <c r="Q61" s="67"/>
    </row>
    <row r="62" spans="1:17" ht="15.75" x14ac:dyDescent="0.25">
      <c r="A62" s="78" t="s">
        <v>48</v>
      </c>
      <c r="B62" s="79">
        <v>20796193</v>
      </c>
      <c r="C62" s="79"/>
      <c r="D62" s="85"/>
      <c r="E62" s="85"/>
      <c r="F62" s="82"/>
      <c r="G62" s="82"/>
      <c r="H62" s="92"/>
      <c r="I62" s="80"/>
      <c r="J62" s="80"/>
      <c r="K62" s="83"/>
      <c r="L62" s="83"/>
      <c r="M62" s="89"/>
      <c r="N62" s="80"/>
      <c r="O62" s="82"/>
      <c r="P62" s="77">
        <f t="shared" si="1"/>
        <v>0</v>
      </c>
      <c r="Q62" s="67"/>
    </row>
    <row r="63" spans="1:17" ht="31.5" x14ac:dyDescent="0.25">
      <c r="A63" s="78" t="s">
        <v>49</v>
      </c>
      <c r="B63" s="79"/>
      <c r="C63" s="79"/>
      <c r="D63" s="85"/>
      <c r="E63" s="85"/>
      <c r="F63" s="82"/>
      <c r="G63" s="80"/>
      <c r="H63" s="92"/>
      <c r="I63" s="82"/>
      <c r="J63" s="83"/>
      <c r="K63" s="83"/>
      <c r="L63" s="83"/>
      <c r="M63" s="89"/>
      <c r="N63" s="85"/>
      <c r="O63" s="80"/>
      <c r="P63" s="77">
        <f t="shared" si="1"/>
        <v>0</v>
      </c>
      <c r="Q63" s="67"/>
    </row>
    <row r="64" spans="1:17" ht="15.75" x14ac:dyDescent="0.25">
      <c r="A64" s="75" t="s">
        <v>50</v>
      </c>
      <c r="B64" s="86">
        <f>SUM(B65)</f>
        <v>1768535130</v>
      </c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94"/>
      <c r="N64" s="86"/>
      <c r="O64" s="86"/>
      <c r="P64" s="77">
        <f t="shared" si="1"/>
        <v>0</v>
      </c>
      <c r="Q64" s="67"/>
    </row>
    <row r="65" spans="1:17" ht="15.75" x14ac:dyDescent="0.25">
      <c r="A65" s="78" t="s">
        <v>51</v>
      </c>
      <c r="B65" s="79">
        <v>1768535130</v>
      </c>
      <c r="C65" s="79"/>
      <c r="D65" s="80"/>
      <c r="E65" s="80"/>
      <c r="F65" s="82"/>
      <c r="G65" s="80"/>
      <c r="H65" s="80"/>
      <c r="I65" s="80"/>
      <c r="J65" s="80"/>
      <c r="K65" s="81"/>
      <c r="L65" s="81"/>
      <c r="M65" s="79"/>
      <c r="N65" s="80"/>
      <c r="O65" s="82"/>
      <c r="P65" s="77">
        <f t="shared" si="1"/>
        <v>0</v>
      </c>
      <c r="Q65" s="67"/>
    </row>
    <row r="66" spans="1:17" ht="15.75" x14ac:dyDescent="0.25">
      <c r="A66" s="78" t="s">
        <v>52</v>
      </c>
      <c r="B66" s="85"/>
      <c r="C66" s="85"/>
      <c r="D66" s="85"/>
      <c r="E66" s="85"/>
      <c r="F66" s="82"/>
      <c r="G66" s="85"/>
      <c r="H66" s="85"/>
      <c r="I66" s="85"/>
      <c r="J66" s="85"/>
      <c r="K66" s="85"/>
      <c r="L66" s="85"/>
      <c r="M66" s="91"/>
      <c r="N66" s="83"/>
      <c r="O66" s="85"/>
      <c r="P66" s="77">
        <f t="shared" si="1"/>
        <v>0</v>
      </c>
      <c r="Q66" s="67"/>
    </row>
    <row r="67" spans="1:17" ht="15.75" x14ac:dyDescent="0.25">
      <c r="A67" s="78" t="s">
        <v>53</v>
      </c>
      <c r="B67" s="85"/>
      <c r="C67" s="85"/>
      <c r="D67" s="85"/>
      <c r="E67" s="85"/>
      <c r="F67" s="82"/>
      <c r="G67" s="92"/>
      <c r="H67" s="92"/>
      <c r="I67" s="92"/>
      <c r="J67" s="92"/>
      <c r="K67" s="92"/>
      <c r="L67" s="92"/>
      <c r="M67" s="91"/>
      <c r="N67" s="83"/>
      <c r="O67" s="85"/>
      <c r="P67" s="77">
        <f t="shared" si="1"/>
        <v>0</v>
      </c>
      <c r="Q67" s="67"/>
    </row>
    <row r="68" spans="1:17" ht="31.5" x14ac:dyDescent="0.25">
      <c r="A68" s="95" t="s">
        <v>54</v>
      </c>
      <c r="B68" s="85"/>
      <c r="C68" s="85"/>
      <c r="D68" s="85"/>
      <c r="E68" s="85"/>
      <c r="F68" s="82"/>
      <c r="G68" s="92"/>
      <c r="H68" s="92"/>
      <c r="I68" s="92"/>
      <c r="J68" s="92"/>
      <c r="K68" s="92"/>
      <c r="L68" s="92"/>
      <c r="M68" s="91"/>
      <c r="N68" s="83"/>
      <c r="O68" s="85"/>
      <c r="P68" s="77">
        <f t="shared" si="1"/>
        <v>0</v>
      </c>
      <c r="Q68" s="67"/>
    </row>
    <row r="69" spans="1:17" ht="31.5" x14ac:dyDescent="0.25">
      <c r="A69" s="75" t="s">
        <v>55</v>
      </c>
      <c r="B69" s="85">
        <v>0</v>
      </c>
      <c r="C69" s="85">
        <v>0</v>
      </c>
      <c r="D69" s="85">
        <v>0</v>
      </c>
      <c r="E69" s="85">
        <v>0</v>
      </c>
      <c r="F69" s="82"/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1"/>
      <c r="N69" s="83"/>
      <c r="O69" s="85"/>
      <c r="P69" s="77">
        <f t="shared" si="1"/>
        <v>0</v>
      </c>
      <c r="Q69" s="67"/>
    </row>
    <row r="70" spans="1:17" ht="15.75" x14ac:dyDescent="0.25">
      <c r="A70" s="78" t="s">
        <v>56</v>
      </c>
      <c r="B70" s="85">
        <v>0</v>
      </c>
      <c r="C70" s="85">
        <v>0</v>
      </c>
      <c r="D70" s="85">
        <v>0</v>
      </c>
      <c r="E70" s="85">
        <v>0</v>
      </c>
      <c r="F70" s="92"/>
      <c r="G70" s="92"/>
      <c r="H70" s="92"/>
      <c r="I70" s="92"/>
      <c r="J70" s="92"/>
      <c r="K70" s="92"/>
      <c r="L70" s="92"/>
      <c r="M70" s="91"/>
      <c r="N70" s="83"/>
      <c r="O70" s="85"/>
      <c r="P70" s="77">
        <f t="shared" si="1"/>
        <v>0</v>
      </c>
      <c r="Q70" s="67"/>
    </row>
    <row r="71" spans="1:17" ht="31.5" x14ac:dyDescent="0.25">
      <c r="A71" s="78" t="s">
        <v>57</v>
      </c>
      <c r="B71" s="85">
        <v>0</v>
      </c>
      <c r="C71" s="85">
        <v>0</v>
      </c>
      <c r="D71" s="85">
        <v>0</v>
      </c>
      <c r="E71" s="85">
        <v>0</v>
      </c>
      <c r="F71" s="92"/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1"/>
      <c r="N71" s="83"/>
      <c r="O71" s="85"/>
      <c r="P71" s="77">
        <f t="shared" si="1"/>
        <v>0</v>
      </c>
      <c r="Q71" s="67"/>
    </row>
    <row r="72" spans="1:17" ht="15.75" x14ac:dyDescent="0.25">
      <c r="A72" s="75" t="s">
        <v>58</v>
      </c>
      <c r="B72" s="85">
        <v>0</v>
      </c>
      <c r="C72" s="85">
        <v>0</v>
      </c>
      <c r="D72" s="85">
        <v>0</v>
      </c>
      <c r="E72" s="85">
        <v>0</v>
      </c>
      <c r="F72" s="92"/>
      <c r="G72" s="92">
        <v>0</v>
      </c>
      <c r="H72" s="92">
        <v>0</v>
      </c>
      <c r="I72" s="92">
        <v>0</v>
      </c>
      <c r="J72" s="92">
        <v>0</v>
      </c>
      <c r="K72" s="92">
        <v>0</v>
      </c>
      <c r="L72" s="92">
        <v>0</v>
      </c>
      <c r="M72" s="91"/>
      <c r="N72" s="83"/>
      <c r="O72" s="85"/>
      <c r="P72" s="77">
        <f>+D72+E72+F72+G72+H72+I72+J72+K72+L72+M72+N72+O72</f>
        <v>0</v>
      </c>
      <c r="Q72" s="67"/>
    </row>
    <row r="73" spans="1:17" ht="15.75" x14ac:dyDescent="0.25">
      <c r="A73" s="78" t="s">
        <v>59</v>
      </c>
      <c r="B73" s="85">
        <v>0</v>
      </c>
      <c r="C73" s="85">
        <v>0</v>
      </c>
      <c r="D73" s="85">
        <v>0</v>
      </c>
      <c r="E73" s="85">
        <v>0</v>
      </c>
      <c r="F73" s="92"/>
      <c r="G73" s="92">
        <v>0</v>
      </c>
      <c r="H73" s="92">
        <v>0</v>
      </c>
      <c r="I73" s="92">
        <v>0</v>
      </c>
      <c r="J73" s="92">
        <v>0</v>
      </c>
      <c r="K73" s="92">
        <v>0</v>
      </c>
      <c r="L73" s="92">
        <v>0</v>
      </c>
      <c r="M73" s="91"/>
      <c r="N73" s="83"/>
      <c r="O73" s="85"/>
      <c r="P73" s="77">
        <f>+D73+E73+F73+G73+H73+I73+J73+K73+L73+M73+N73+O73</f>
        <v>0</v>
      </c>
      <c r="Q73" s="67"/>
    </row>
    <row r="74" spans="1:17" ht="15.75" x14ac:dyDescent="0.25">
      <c r="A74" s="78" t="s">
        <v>60</v>
      </c>
      <c r="B74" s="85">
        <v>0</v>
      </c>
      <c r="C74" s="85">
        <v>0</v>
      </c>
      <c r="D74" s="85">
        <v>0</v>
      </c>
      <c r="E74" s="85">
        <v>0</v>
      </c>
      <c r="F74" s="92"/>
      <c r="G74" s="92"/>
      <c r="H74" s="92"/>
      <c r="I74" s="92"/>
      <c r="J74" s="92"/>
      <c r="K74" s="92"/>
      <c r="L74" s="92"/>
      <c r="M74" s="91"/>
      <c r="N74" s="83"/>
      <c r="O74" s="85"/>
      <c r="P74" s="77">
        <f t="shared" si="1"/>
        <v>0</v>
      </c>
      <c r="Q74" s="67"/>
    </row>
    <row r="75" spans="1:17" ht="31.5" x14ac:dyDescent="0.25">
      <c r="A75" s="78" t="s">
        <v>61</v>
      </c>
      <c r="B75" s="85">
        <v>0</v>
      </c>
      <c r="C75" s="85">
        <v>0</v>
      </c>
      <c r="D75" s="85">
        <v>0</v>
      </c>
      <c r="E75" s="85">
        <v>0</v>
      </c>
      <c r="F75" s="92"/>
      <c r="G75" s="92">
        <v>0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91"/>
      <c r="N75" s="83"/>
      <c r="O75" s="85"/>
      <c r="P75" s="77">
        <f t="shared" si="1"/>
        <v>0</v>
      </c>
      <c r="Q75" s="67"/>
    </row>
    <row r="76" spans="1:17" ht="15.75" x14ac:dyDescent="0.25">
      <c r="A76" s="75" t="s">
        <v>64</v>
      </c>
      <c r="B76" s="85">
        <v>0</v>
      </c>
      <c r="C76" s="85">
        <v>0</v>
      </c>
      <c r="D76" s="85">
        <v>0</v>
      </c>
      <c r="E76" s="85">
        <v>0</v>
      </c>
      <c r="F76" s="92"/>
      <c r="G76" s="92">
        <v>0</v>
      </c>
      <c r="H76" s="92">
        <v>0</v>
      </c>
      <c r="I76" s="92">
        <v>0</v>
      </c>
      <c r="J76" s="92">
        <v>0</v>
      </c>
      <c r="K76" s="92">
        <v>0</v>
      </c>
      <c r="L76" s="92">
        <v>0</v>
      </c>
      <c r="M76" s="91"/>
      <c r="N76" s="82"/>
      <c r="O76" s="85"/>
      <c r="P76" s="77">
        <f t="shared" si="1"/>
        <v>0</v>
      </c>
      <c r="Q76" s="82"/>
    </row>
    <row r="77" spans="1:17" ht="15.75" x14ac:dyDescent="0.25">
      <c r="A77" s="78" t="s">
        <v>65</v>
      </c>
      <c r="B77" s="85">
        <v>0</v>
      </c>
      <c r="C77" s="85">
        <v>0</v>
      </c>
      <c r="D77" s="85">
        <v>0</v>
      </c>
      <c r="E77" s="85">
        <v>0</v>
      </c>
      <c r="F77" s="92"/>
      <c r="G77" s="92">
        <v>0</v>
      </c>
      <c r="H77" s="92">
        <v>0</v>
      </c>
      <c r="I77" s="92">
        <v>0</v>
      </c>
      <c r="J77" s="92">
        <v>0</v>
      </c>
      <c r="K77" s="92">
        <v>0</v>
      </c>
      <c r="L77" s="92">
        <v>0</v>
      </c>
      <c r="M77" s="91"/>
      <c r="N77" s="82"/>
      <c r="O77" s="85"/>
      <c r="P77" s="77">
        <f t="shared" ref="P77:P84" si="5">+D77+E77+F77+G77+H77+I77+J77+K77+L77+M77+N77+O77</f>
        <v>0</v>
      </c>
      <c r="Q77" s="82"/>
    </row>
    <row r="78" spans="1:17" ht="31.5" x14ac:dyDescent="0.25">
      <c r="A78" s="78" t="s">
        <v>66</v>
      </c>
      <c r="B78" s="85">
        <v>0</v>
      </c>
      <c r="C78" s="85">
        <v>0</v>
      </c>
      <c r="D78" s="85">
        <v>0</v>
      </c>
      <c r="E78" s="85">
        <v>0</v>
      </c>
      <c r="F78" s="92"/>
      <c r="G78" s="92">
        <v>0</v>
      </c>
      <c r="H78" s="92">
        <v>0</v>
      </c>
      <c r="I78" s="92">
        <v>0</v>
      </c>
      <c r="J78" s="92">
        <v>0</v>
      </c>
      <c r="K78" s="92">
        <v>0</v>
      </c>
      <c r="L78" s="92">
        <v>0</v>
      </c>
      <c r="M78" s="91"/>
      <c r="N78" s="82"/>
      <c r="O78" s="85"/>
      <c r="P78" s="77">
        <f t="shared" si="5"/>
        <v>0</v>
      </c>
      <c r="Q78" s="82"/>
    </row>
    <row r="79" spans="1:17" ht="31.5" x14ac:dyDescent="0.25">
      <c r="A79" s="78" t="s">
        <v>67</v>
      </c>
      <c r="B79" s="85">
        <v>0</v>
      </c>
      <c r="C79" s="85">
        <v>0</v>
      </c>
      <c r="D79" s="85">
        <v>0</v>
      </c>
      <c r="E79" s="85">
        <v>0</v>
      </c>
      <c r="F79" s="92"/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1"/>
      <c r="N79" s="82"/>
      <c r="O79" s="85"/>
      <c r="P79" s="77">
        <f t="shared" si="5"/>
        <v>0</v>
      </c>
      <c r="Q79" s="82"/>
    </row>
    <row r="80" spans="1:17" ht="15.75" x14ac:dyDescent="0.25">
      <c r="A80" s="75" t="s">
        <v>68</v>
      </c>
      <c r="B80" s="87">
        <v>0</v>
      </c>
      <c r="C80" s="85">
        <v>0</v>
      </c>
      <c r="D80" s="85">
        <v>0</v>
      </c>
      <c r="E80" s="85">
        <v>0</v>
      </c>
      <c r="F80" s="92"/>
      <c r="G80" s="92"/>
      <c r="H80" s="92"/>
      <c r="I80" s="92"/>
      <c r="J80" s="92"/>
      <c r="K80" s="92"/>
      <c r="L80" s="92"/>
      <c r="M80" s="91"/>
      <c r="N80" s="82"/>
      <c r="O80" s="85"/>
      <c r="P80" s="77">
        <f t="shared" si="5"/>
        <v>0</v>
      </c>
      <c r="Q80" s="67"/>
    </row>
    <row r="81" spans="1:20" ht="15.75" x14ac:dyDescent="0.25">
      <c r="A81" s="78" t="s">
        <v>69</v>
      </c>
      <c r="B81" s="85">
        <v>0</v>
      </c>
      <c r="C81" s="85">
        <v>0</v>
      </c>
      <c r="D81" s="85">
        <v>0</v>
      </c>
      <c r="E81" s="85">
        <v>0</v>
      </c>
      <c r="F81" s="92"/>
      <c r="G81" s="92">
        <v>0</v>
      </c>
      <c r="H81" s="92">
        <v>0</v>
      </c>
      <c r="I81" s="92">
        <v>0</v>
      </c>
      <c r="J81" s="92">
        <v>0</v>
      </c>
      <c r="K81" s="92">
        <v>0</v>
      </c>
      <c r="L81" s="92">
        <v>0</v>
      </c>
      <c r="M81" s="91"/>
      <c r="N81" s="82"/>
      <c r="O81" s="85"/>
      <c r="P81" s="77">
        <f t="shared" si="5"/>
        <v>0</v>
      </c>
      <c r="Q81" s="67"/>
    </row>
    <row r="82" spans="1:20" ht="15.75" x14ac:dyDescent="0.25">
      <c r="A82" s="78" t="s">
        <v>70</v>
      </c>
      <c r="B82" s="85"/>
      <c r="C82" s="85">
        <v>0</v>
      </c>
      <c r="D82" s="85">
        <v>0</v>
      </c>
      <c r="E82" s="85">
        <v>0</v>
      </c>
      <c r="F82" s="92"/>
      <c r="G82" s="92">
        <v>0</v>
      </c>
      <c r="H82" s="92">
        <v>0</v>
      </c>
      <c r="I82" s="92">
        <v>0</v>
      </c>
      <c r="J82" s="92">
        <v>0</v>
      </c>
      <c r="K82" s="92">
        <v>0</v>
      </c>
      <c r="L82" s="92">
        <v>0</v>
      </c>
      <c r="M82" s="91"/>
      <c r="N82" s="82"/>
      <c r="O82" s="85"/>
      <c r="P82" s="77">
        <f t="shared" si="5"/>
        <v>0</v>
      </c>
      <c r="Q82" s="67"/>
    </row>
    <row r="83" spans="1:20" ht="15.75" x14ac:dyDescent="0.25">
      <c r="A83" s="75" t="s">
        <v>71</v>
      </c>
      <c r="B83" s="85">
        <v>0</v>
      </c>
      <c r="C83" s="85">
        <v>0</v>
      </c>
      <c r="D83" s="85">
        <v>0</v>
      </c>
      <c r="E83" s="85">
        <v>0</v>
      </c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92">
        <v>0</v>
      </c>
      <c r="L83" s="92">
        <v>0</v>
      </c>
      <c r="M83" s="91">
        <v>0</v>
      </c>
      <c r="N83" s="82">
        <v>0</v>
      </c>
      <c r="O83" s="85">
        <v>0</v>
      </c>
      <c r="P83" s="77">
        <f t="shared" si="5"/>
        <v>0</v>
      </c>
      <c r="Q83" s="67"/>
    </row>
    <row r="84" spans="1:20" ht="31.5" x14ac:dyDescent="0.25">
      <c r="A84" s="78" t="s">
        <v>72</v>
      </c>
      <c r="B84" s="85">
        <v>0</v>
      </c>
      <c r="C84" s="85">
        <v>0</v>
      </c>
      <c r="D84" s="85">
        <v>0</v>
      </c>
      <c r="E84" s="85">
        <v>0</v>
      </c>
      <c r="F84" s="92">
        <v>0</v>
      </c>
      <c r="G84" s="92">
        <v>0</v>
      </c>
      <c r="H84" s="92">
        <v>0</v>
      </c>
      <c r="I84" s="92">
        <v>0</v>
      </c>
      <c r="J84" s="92">
        <v>0</v>
      </c>
      <c r="K84" s="92">
        <v>0</v>
      </c>
      <c r="L84" s="92">
        <v>0</v>
      </c>
      <c r="M84" s="89"/>
      <c r="N84" s="82">
        <v>0</v>
      </c>
      <c r="O84" s="85">
        <v>0</v>
      </c>
      <c r="P84" s="77">
        <f t="shared" si="5"/>
        <v>0</v>
      </c>
      <c r="Q84" s="67"/>
      <c r="T84" s="27"/>
    </row>
    <row r="85" spans="1:20" ht="15.75" x14ac:dyDescent="0.25">
      <c r="A85" s="96" t="s">
        <v>62</v>
      </c>
      <c r="B85" s="97">
        <f>+B12+B18+B28+B38+B54+B64</f>
        <v>58651281701</v>
      </c>
      <c r="C85" s="97">
        <f t="shared" ref="C85:O85" si="6">+C12+C18+C28+C38+C54+C64</f>
        <v>0</v>
      </c>
      <c r="D85" s="97">
        <f>+D12+D18+D28+D38+D54+D64</f>
        <v>5869582.1399999997</v>
      </c>
      <c r="E85" s="97">
        <f t="shared" si="6"/>
        <v>0</v>
      </c>
      <c r="F85" s="97">
        <f>+F12+F18+F28+F38+F54+F64</f>
        <v>0</v>
      </c>
      <c r="G85" s="97">
        <f t="shared" si="6"/>
        <v>0</v>
      </c>
      <c r="H85" s="97">
        <f t="shared" si="6"/>
        <v>0</v>
      </c>
      <c r="I85" s="97">
        <f>+I12+I18+I28+I38+I54+I64</f>
        <v>0</v>
      </c>
      <c r="J85" s="97">
        <f>+J12+J18+J28+J38+J54+J64+J47</f>
        <v>0</v>
      </c>
      <c r="K85" s="97">
        <f t="shared" si="6"/>
        <v>0</v>
      </c>
      <c r="L85" s="97">
        <f t="shared" si="6"/>
        <v>0</v>
      </c>
      <c r="M85" s="97">
        <f>+M64+M54+M28+M18+M12</f>
        <v>0</v>
      </c>
      <c r="N85" s="97">
        <f t="shared" si="6"/>
        <v>0</v>
      </c>
      <c r="O85" s="97">
        <f t="shared" si="6"/>
        <v>0</v>
      </c>
      <c r="P85" s="97">
        <f>+D85+E85+F85+G85+H85+I85+J85+K85+L85+M85+N85+O85</f>
        <v>5869582.1399999997</v>
      </c>
      <c r="Q85" s="67"/>
      <c r="T85" s="22"/>
    </row>
    <row r="86" spans="1:20" ht="16.5" thickBot="1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93"/>
      <c r="N86" s="67"/>
      <c r="O86" s="67"/>
      <c r="P86" s="67"/>
      <c r="Q86" s="67"/>
    </row>
    <row r="87" spans="1:20" ht="48" thickBot="1" x14ac:dyDescent="0.3">
      <c r="A87" s="98" t="s">
        <v>101</v>
      </c>
      <c r="B87" s="67"/>
      <c r="C87" s="67"/>
      <c r="D87" s="80"/>
      <c r="E87" s="80"/>
      <c r="F87" s="80"/>
      <c r="G87" s="80"/>
      <c r="H87" s="80"/>
      <c r="I87" s="67"/>
      <c r="J87" s="80"/>
      <c r="K87" s="81"/>
      <c r="L87" s="81"/>
      <c r="M87" s="93"/>
      <c r="N87" s="67"/>
      <c r="O87" s="99"/>
      <c r="P87" s="67"/>
      <c r="Q87" s="67"/>
    </row>
    <row r="88" spans="1:20" ht="111" thickBot="1" x14ac:dyDescent="0.3">
      <c r="A88" s="100" t="s">
        <v>102</v>
      </c>
      <c r="B88" s="67"/>
      <c r="C88" s="67"/>
      <c r="D88" s="101"/>
      <c r="E88" s="102"/>
      <c r="F88" s="80"/>
      <c r="G88" s="67"/>
      <c r="H88" s="67"/>
      <c r="I88" s="80"/>
      <c r="J88" s="101"/>
      <c r="K88" s="67"/>
      <c r="L88" s="80"/>
      <c r="M88" s="103"/>
      <c r="N88" s="67"/>
      <c r="O88" s="101"/>
      <c r="P88" s="67"/>
      <c r="Q88" s="67"/>
    </row>
    <row r="89" spans="1:20" ht="15.75" x14ac:dyDescent="0.25">
      <c r="A89" s="67"/>
      <c r="B89" s="67"/>
      <c r="C89" s="67"/>
      <c r="D89" s="67"/>
      <c r="E89" s="67"/>
      <c r="F89" s="67"/>
      <c r="G89" s="67"/>
      <c r="H89" s="67"/>
      <c r="I89" s="102"/>
      <c r="J89" s="67"/>
      <c r="K89" s="67"/>
      <c r="L89" s="67"/>
      <c r="M89" s="93"/>
      <c r="N89" s="67"/>
      <c r="O89" s="67"/>
      <c r="P89" s="67"/>
      <c r="Q89" s="67"/>
    </row>
    <row r="90" spans="1:20" ht="15.75" x14ac:dyDescent="0.25">
      <c r="A90" s="67"/>
      <c r="B90" s="67"/>
      <c r="C90" s="67"/>
      <c r="D90" s="67"/>
      <c r="E90" s="67"/>
      <c r="F90" s="67"/>
      <c r="G90" s="67"/>
      <c r="H90" s="67"/>
      <c r="I90" s="102"/>
      <c r="J90" s="67"/>
      <c r="K90" s="67"/>
      <c r="L90" s="67"/>
      <c r="M90" s="93"/>
      <c r="N90" s="67"/>
      <c r="O90" s="67"/>
      <c r="P90" s="67"/>
      <c r="Q90" s="67"/>
    </row>
    <row r="91" spans="1:20" ht="15.75" x14ac:dyDescent="0.25">
      <c r="A91" s="38"/>
      <c r="B91" s="38"/>
      <c r="C91" s="38"/>
      <c r="D91" s="67"/>
      <c r="E91" s="67"/>
      <c r="F91" s="67"/>
      <c r="G91" s="67"/>
      <c r="H91" s="67"/>
      <c r="I91" s="102"/>
      <c r="J91" s="67"/>
      <c r="K91" s="67"/>
      <c r="L91" s="67"/>
      <c r="M91" s="93"/>
      <c r="N91" s="67"/>
      <c r="O91" s="67"/>
      <c r="P91" s="67"/>
      <c r="Q91" s="67"/>
    </row>
    <row r="92" spans="1:20" ht="15.75" x14ac:dyDescent="0.25">
      <c r="A92" s="38"/>
      <c r="B92" s="38"/>
      <c r="C92" s="38"/>
      <c r="D92" s="67"/>
      <c r="E92" s="67"/>
      <c r="F92" s="79"/>
      <c r="G92" s="67"/>
      <c r="H92" s="67"/>
      <c r="I92" s="67"/>
      <c r="J92" s="67"/>
      <c r="K92" s="67"/>
      <c r="L92" s="67"/>
      <c r="M92" s="93"/>
      <c r="N92" s="67"/>
      <c r="O92" s="67"/>
      <c r="P92" s="67"/>
      <c r="Q92" s="67"/>
    </row>
    <row r="93" spans="1:20" ht="15.75" x14ac:dyDescent="0.25">
      <c r="A93" s="53" t="s">
        <v>99</v>
      </c>
      <c r="B93" s="53"/>
      <c r="C93" s="53"/>
      <c r="D93" s="67"/>
      <c r="E93" s="67"/>
      <c r="F93" s="67"/>
      <c r="G93" s="67"/>
      <c r="H93" s="67"/>
      <c r="I93" s="67"/>
      <c r="J93" s="67"/>
      <c r="K93" s="67"/>
      <c r="L93" s="67"/>
      <c r="M93" s="93"/>
      <c r="N93" s="67"/>
      <c r="O93" s="67"/>
      <c r="P93" s="67"/>
      <c r="Q93" s="67"/>
    </row>
    <row r="94" spans="1:20" ht="15.75" x14ac:dyDescent="0.25">
      <c r="A94" s="104"/>
      <c r="B94" s="104"/>
      <c r="C94" s="104"/>
      <c r="D94" s="67"/>
      <c r="E94" s="67"/>
      <c r="F94" s="67"/>
      <c r="G94" s="67"/>
      <c r="H94" s="67"/>
      <c r="I94" s="67"/>
      <c r="J94" s="67"/>
      <c r="K94" s="67"/>
      <c r="L94" s="67"/>
      <c r="M94" s="103"/>
      <c r="N94" s="67"/>
      <c r="O94" s="67"/>
      <c r="P94" s="67"/>
      <c r="Q94" s="67"/>
    </row>
    <row r="95" spans="1:20" ht="15.75" x14ac:dyDescent="0.25">
      <c r="A95" s="53"/>
      <c r="B95" s="53"/>
      <c r="C95" s="53"/>
      <c r="D95" s="67"/>
      <c r="E95" s="67"/>
      <c r="F95" s="67"/>
      <c r="G95" s="67"/>
      <c r="H95" s="67"/>
      <c r="I95" s="67"/>
      <c r="J95" s="67"/>
      <c r="K95" s="67"/>
      <c r="L95" s="67"/>
      <c r="M95" s="93"/>
      <c r="N95" s="67"/>
      <c r="O95" s="67"/>
      <c r="P95" s="67"/>
      <c r="Q95" s="67"/>
    </row>
    <row r="96" spans="1:20" ht="15.75" x14ac:dyDescent="0.25">
      <c r="A96" s="53"/>
      <c r="B96" s="53"/>
      <c r="C96" s="53"/>
      <c r="D96" s="67"/>
      <c r="E96" s="67"/>
      <c r="F96" s="67"/>
      <c r="G96" s="67"/>
      <c r="H96" s="67"/>
      <c r="I96" s="67"/>
      <c r="J96" s="67"/>
      <c r="K96" s="67"/>
      <c r="L96" s="67"/>
      <c r="M96" s="93"/>
      <c r="N96" s="67"/>
      <c r="O96" s="67"/>
      <c r="P96" s="67"/>
      <c r="Q96" s="67"/>
    </row>
  </sheetData>
  <mergeCells count="13">
    <mergeCell ref="A3:P3"/>
    <mergeCell ref="A4:P4"/>
    <mergeCell ref="A9:A10"/>
    <mergeCell ref="B9:B10"/>
    <mergeCell ref="C9:C10"/>
    <mergeCell ref="A5:P5"/>
    <mergeCell ref="A6:P6"/>
    <mergeCell ref="A94:C94"/>
    <mergeCell ref="A95:C95"/>
    <mergeCell ref="A96:C96"/>
    <mergeCell ref="A93:C93"/>
    <mergeCell ref="A7:P7"/>
    <mergeCell ref="D9:P9"/>
  </mergeCells>
  <pageMargins left="0.31" right="0.23" top="0.17" bottom="0.17" header="0.25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2024-02-20T14:57:53Z</cp:lastPrinted>
  <dcterms:created xsi:type="dcterms:W3CDTF">2021-07-29T18:58:50Z</dcterms:created>
  <dcterms:modified xsi:type="dcterms:W3CDTF">2024-02-20T14:57:56Z</dcterms:modified>
</cp:coreProperties>
</file>