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11760"/>
  </bookViews>
  <sheets>
    <sheet name="Deuda" sheetId="1" r:id="rId1"/>
  </sheets>
  <externalReferences>
    <externalReference r:id="rId2"/>
    <externalReference r:id="rId3"/>
  </externalReferences>
  <definedNames>
    <definedName name="_xlnm._FilterDatabase" localSheetId="0" hidden="1">Deuda!$A$7:$K$453</definedName>
    <definedName name="JULIA">#REF!</definedName>
    <definedName name="NOMBRE">#REF!</definedName>
    <definedName name="ORS">#REF!</definedName>
    <definedName name="Región">'[1]Criterios - No tocar'!$B$1:$K$1</definedName>
    <definedName name="_xlnm.Print_Titles" localSheetId="0">Deuda!$1:$7</definedName>
    <definedName name="Trimestre">'[1]Criterios - No tocar'!$M$2:$M$6</definedName>
  </definedNames>
  <calcPr calcId="145621"/>
</workbook>
</file>

<file path=xl/calcChain.xml><?xml version="1.0" encoding="utf-8"?>
<calcChain xmlns="http://schemas.openxmlformats.org/spreadsheetml/2006/main">
  <c r="K434" i="1" l="1"/>
  <c r="H432" i="1"/>
  <c r="G432" i="1"/>
  <c r="I432" i="1" s="1"/>
  <c r="E431" i="1"/>
  <c r="I431" i="1" s="1"/>
  <c r="K431" i="1" s="1"/>
  <c r="G430" i="1"/>
  <c r="I430" i="1" s="1"/>
  <c r="K430" i="1" s="1"/>
  <c r="K429" i="1"/>
  <c r="I429" i="1"/>
  <c r="I428" i="1"/>
  <c r="K428" i="1" s="1"/>
  <c r="G428" i="1"/>
  <c r="I427" i="1"/>
  <c r="K427" i="1" s="1"/>
  <c r="F426" i="1"/>
  <c r="I426" i="1" s="1"/>
  <c r="K426" i="1" s="1"/>
  <c r="C425" i="1"/>
  <c r="I425" i="1" s="1"/>
  <c r="K425" i="1" s="1"/>
  <c r="C424" i="1"/>
  <c r="I424" i="1" s="1"/>
  <c r="K424" i="1" s="1"/>
  <c r="K423" i="1"/>
  <c r="I423" i="1"/>
  <c r="G422" i="1"/>
  <c r="F422" i="1"/>
  <c r="I422" i="1" s="1"/>
  <c r="K422" i="1" s="1"/>
  <c r="K421" i="1"/>
  <c r="I421" i="1"/>
  <c r="H420" i="1"/>
  <c r="G420" i="1"/>
  <c r="F420" i="1"/>
  <c r="E420" i="1"/>
  <c r="I420" i="1" s="1"/>
  <c r="K420" i="1" s="1"/>
  <c r="D420" i="1"/>
  <c r="I419" i="1"/>
  <c r="K419" i="1" s="1"/>
  <c r="D419" i="1"/>
  <c r="I418" i="1"/>
  <c r="K418" i="1" s="1"/>
  <c r="C418" i="1"/>
  <c r="I417" i="1"/>
  <c r="K417" i="1" s="1"/>
  <c r="H416" i="1"/>
  <c r="I416" i="1" s="1"/>
  <c r="K416" i="1" s="1"/>
  <c r="G416" i="1"/>
  <c r="H415" i="1"/>
  <c r="I415" i="1" s="1"/>
  <c r="G415" i="1"/>
  <c r="I414" i="1"/>
  <c r="K414" i="1" s="1"/>
  <c r="H414" i="1"/>
  <c r="G414" i="1"/>
  <c r="I413" i="1"/>
  <c r="G413" i="1"/>
  <c r="C413" i="1"/>
  <c r="K412" i="1"/>
  <c r="I412" i="1"/>
  <c r="H411" i="1"/>
  <c r="I411" i="1" s="1"/>
  <c r="C410" i="1"/>
  <c r="I410" i="1" s="1"/>
  <c r="K410" i="1" s="1"/>
  <c r="K409" i="1"/>
  <c r="I409" i="1"/>
  <c r="E408" i="1"/>
  <c r="D408" i="1"/>
  <c r="I408" i="1" s="1"/>
  <c r="K408" i="1" s="1"/>
  <c r="C408" i="1"/>
  <c r="I407" i="1"/>
  <c r="K407" i="1" s="1"/>
  <c r="D406" i="1"/>
  <c r="I406" i="1" s="1"/>
  <c r="K406" i="1" s="1"/>
  <c r="K405" i="1"/>
  <c r="I405" i="1"/>
  <c r="H404" i="1"/>
  <c r="I404" i="1" s="1"/>
  <c r="K403" i="1"/>
  <c r="I403" i="1"/>
  <c r="I402" i="1"/>
  <c r="K402" i="1" s="1"/>
  <c r="E402" i="1"/>
  <c r="I401" i="1"/>
  <c r="K401" i="1" s="1"/>
  <c r="K400" i="1"/>
  <c r="I400" i="1"/>
  <c r="I399" i="1"/>
  <c r="K399" i="1" s="1"/>
  <c r="C399" i="1"/>
  <c r="H398" i="1"/>
  <c r="G398" i="1"/>
  <c r="F398" i="1"/>
  <c r="E398" i="1"/>
  <c r="I398" i="1" s="1"/>
  <c r="K398" i="1" s="1"/>
  <c r="C397" i="1"/>
  <c r="I397" i="1" s="1"/>
  <c r="K397" i="1" s="1"/>
  <c r="C396" i="1"/>
  <c r="I396" i="1" s="1"/>
  <c r="K396" i="1" s="1"/>
  <c r="G395" i="1"/>
  <c r="F395" i="1"/>
  <c r="E395" i="1"/>
  <c r="D395" i="1"/>
  <c r="C395" i="1"/>
  <c r="I395" i="1" s="1"/>
  <c r="K395" i="1" s="1"/>
  <c r="H394" i="1"/>
  <c r="G394" i="1"/>
  <c r="I394" i="1" s="1"/>
  <c r="K394" i="1" s="1"/>
  <c r="I393" i="1"/>
  <c r="K393" i="1" s="1"/>
  <c r="H393" i="1"/>
  <c r="I392" i="1"/>
  <c r="K392" i="1" s="1"/>
  <c r="K391" i="1"/>
  <c r="I391" i="1"/>
  <c r="I390" i="1"/>
  <c r="K390" i="1" s="1"/>
  <c r="G389" i="1"/>
  <c r="F389" i="1"/>
  <c r="I389" i="1" s="1"/>
  <c r="K389" i="1" s="1"/>
  <c r="I388" i="1"/>
  <c r="K388" i="1" s="1"/>
  <c r="C388" i="1"/>
  <c r="I387" i="1"/>
  <c r="K387" i="1" s="1"/>
  <c r="C387" i="1"/>
  <c r="I386" i="1"/>
  <c r="K386" i="1" s="1"/>
  <c r="C386" i="1"/>
  <c r="I385" i="1"/>
  <c r="K385" i="1" s="1"/>
  <c r="F384" i="1"/>
  <c r="D384" i="1"/>
  <c r="I384" i="1" s="1"/>
  <c r="K384" i="1" s="1"/>
  <c r="H383" i="1"/>
  <c r="I383" i="1" s="1"/>
  <c r="F382" i="1"/>
  <c r="E382" i="1"/>
  <c r="D382" i="1"/>
  <c r="I382" i="1" s="1"/>
  <c r="K382" i="1" s="1"/>
  <c r="G381" i="1"/>
  <c r="F381" i="1"/>
  <c r="E381" i="1"/>
  <c r="D381" i="1"/>
  <c r="C381" i="1"/>
  <c r="I381" i="1" s="1"/>
  <c r="K381" i="1" s="1"/>
  <c r="I380" i="1"/>
  <c r="G380" i="1"/>
  <c r="G379" i="1"/>
  <c r="F379" i="1"/>
  <c r="E379" i="1"/>
  <c r="D379" i="1"/>
  <c r="I379" i="1" s="1"/>
  <c r="K379" i="1" s="1"/>
  <c r="K378" i="1"/>
  <c r="I378" i="1"/>
  <c r="I377" i="1"/>
  <c r="K377" i="1" s="1"/>
  <c r="C377" i="1"/>
  <c r="I376" i="1"/>
  <c r="K376" i="1" s="1"/>
  <c r="C376" i="1"/>
  <c r="H375" i="1"/>
  <c r="I375" i="1" s="1"/>
  <c r="D374" i="1"/>
  <c r="I374" i="1" s="1"/>
  <c r="K374" i="1" s="1"/>
  <c r="K373" i="1"/>
  <c r="I373" i="1"/>
  <c r="I372" i="1"/>
  <c r="K372" i="1" s="1"/>
  <c r="C372" i="1"/>
  <c r="I371" i="1"/>
  <c r="K371" i="1" s="1"/>
  <c r="H370" i="1"/>
  <c r="G370" i="1"/>
  <c r="I370" i="1" s="1"/>
  <c r="C369" i="1"/>
  <c r="I369" i="1" s="1"/>
  <c r="K369" i="1" s="1"/>
  <c r="K368" i="1"/>
  <c r="I368" i="1"/>
  <c r="E367" i="1"/>
  <c r="C367" i="1"/>
  <c r="I367" i="1" s="1"/>
  <c r="K367" i="1" s="1"/>
  <c r="K366" i="1"/>
  <c r="I366" i="1"/>
  <c r="I365" i="1"/>
  <c r="K365" i="1" s="1"/>
  <c r="G365" i="1"/>
  <c r="I364" i="1"/>
  <c r="K364" i="1" s="1"/>
  <c r="G364" i="1"/>
  <c r="H363" i="1"/>
  <c r="I363" i="1" s="1"/>
  <c r="K362" i="1"/>
  <c r="I362" i="1"/>
  <c r="I361" i="1"/>
  <c r="K361" i="1" s="1"/>
  <c r="K360" i="1"/>
  <c r="I360" i="1"/>
  <c r="I359" i="1"/>
  <c r="K359" i="1" s="1"/>
  <c r="C359" i="1"/>
  <c r="I358" i="1"/>
  <c r="K358" i="1" s="1"/>
  <c r="C358" i="1"/>
  <c r="I357" i="1"/>
  <c r="K357" i="1" s="1"/>
  <c r="K356" i="1"/>
  <c r="I356" i="1"/>
  <c r="I355" i="1"/>
  <c r="K355" i="1" s="1"/>
  <c r="G355" i="1"/>
  <c r="I354" i="1"/>
  <c r="K354" i="1" s="1"/>
  <c r="K353" i="1"/>
  <c r="I353" i="1"/>
  <c r="H352" i="1"/>
  <c r="I352" i="1" s="1"/>
  <c r="E351" i="1"/>
  <c r="I351" i="1" s="1"/>
  <c r="K351" i="1" s="1"/>
  <c r="H350" i="1"/>
  <c r="G350" i="1"/>
  <c r="I350" i="1" s="1"/>
  <c r="G349" i="1"/>
  <c r="I349" i="1" s="1"/>
  <c r="K349" i="1" s="1"/>
  <c r="I348" i="1"/>
  <c r="H348" i="1"/>
  <c r="H347" i="1"/>
  <c r="G347" i="1"/>
  <c r="I347" i="1" s="1"/>
  <c r="I346" i="1"/>
  <c r="K346" i="1" s="1"/>
  <c r="G346" i="1"/>
  <c r="H345" i="1"/>
  <c r="G345" i="1"/>
  <c r="F345" i="1"/>
  <c r="E345" i="1"/>
  <c r="D345" i="1"/>
  <c r="C345" i="1"/>
  <c r="I345" i="1" s="1"/>
  <c r="K345" i="1" s="1"/>
  <c r="I344" i="1"/>
  <c r="H344" i="1"/>
  <c r="G343" i="1"/>
  <c r="F343" i="1"/>
  <c r="I343" i="1" s="1"/>
  <c r="K343" i="1" s="1"/>
  <c r="I342" i="1"/>
  <c r="G342" i="1"/>
  <c r="I341" i="1"/>
  <c r="K341" i="1" s="1"/>
  <c r="C341" i="1"/>
  <c r="I340" i="1"/>
  <c r="K340" i="1" s="1"/>
  <c r="H339" i="1"/>
  <c r="G339" i="1"/>
  <c r="F339" i="1"/>
  <c r="E339" i="1"/>
  <c r="I339" i="1" s="1"/>
  <c r="K339" i="1" s="1"/>
  <c r="G338" i="1"/>
  <c r="I338" i="1" s="1"/>
  <c r="C337" i="1"/>
  <c r="I337" i="1" s="1"/>
  <c r="K337" i="1" s="1"/>
  <c r="C336" i="1"/>
  <c r="I336" i="1" s="1"/>
  <c r="K336" i="1" s="1"/>
  <c r="H335" i="1"/>
  <c r="G335" i="1"/>
  <c r="F335" i="1"/>
  <c r="E335" i="1"/>
  <c r="D335" i="1"/>
  <c r="I335" i="1" s="1"/>
  <c r="K335" i="1" s="1"/>
  <c r="C335" i="1"/>
  <c r="I334" i="1"/>
  <c r="K334" i="1" s="1"/>
  <c r="C334" i="1"/>
  <c r="I333" i="1"/>
  <c r="K333" i="1" s="1"/>
  <c r="C333" i="1"/>
  <c r="I332" i="1"/>
  <c r="K332" i="1" s="1"/>
  <c r="H332" i="1"/>
  <c r="I331" i="1"/>
  <c r="K331" i="1" s="1"/>
  <c r="E330" i="1"/>
  <c r="D330" i="1"/>
  <c r="C330" i="1"/>
  <c r="H329" i="1"/>
  <c r="G329" i="1"/>
  <c r="I329" i="1" s="1"/>
  <c r="C328" i="1"/>
  <c r="I328" i="1" s="1"/>
  <c r="K328" i="1" s="1"/>
  <c r="C327" i="1"/>
  <c r="I327" i="1" s="1"/>
  <c r="K327" i="1" s="1"/>
  <c r="C326" i="1"/>
  <c r="I326" i="1" s="1"/>
  <c r="K326" i="1" s="1"/>
  <c r="E325" i="1"/>
  <c r="I325" i="1" s="1"/>
  <c r="K325" i="1" s="1"/>
  <c r="C324" i="1"/>
  <c r="I324" i="1" s="1"/>
  <c r="K324" i="1" s="1"/>
  <c r="K323" i="1"/>
  <c r="C323" i="1"/>
  <c r="I323" i="1" s="1"/>
  <c r="I322" i="1"/>
  <c r="H322" i="1"/>
  <c r="I321" i="1"/>
  <c r="K321" i="1" s="1"/>
  <c r="G320" i="1"/>
  <c r="I320" i="1" s="1"/>
  <c r="K320" i="1" s="1"/>
  <c r="K319" i="1"/>
  <c r="I319" i="1"/>
  <c r="H318" i="1"/>
  <c r="G318" i="1"/>
  <c r="I318" i="1" s="1"/>
  <c r="K318" i="1" s="1"/>
  <c r="C317" i="1"/>
  <c r="I317" i="1" s="1"/>
  <c r="K317" i="1" s="1"/>
  <c r="I316" i="1"/>
  <c r="H316" i="1"/>
  <c r="G315" i="1"/>
  <c r="I315" i="1" s="1"/>
  <c r="K314" i="1"/>
  <c r="D314" i="1"/>
  <c r="I314" i="1" s="1"/>
  <c r="I313" i="1"/>
  <c r="H313" i="1"/>
  <c r="I312" i="1"/>
  <c r="K312" i="1" s="1"/>
  <c r="E312" i="1"/>
  <c r="I311" i="1"/>
  <c r="H311" i="1"/>
  <c r="D310" i="1"/>
  <c r="I310" i="1" s="1"/>
  <c r="K310" i="1" s="1"/>
  <c r="K309" i="1"/>
  <c r="I309" i="1"/>
  <c r="D309" i="1"/>
  <c r="I308" i="1"/>
  <c r="G308" i="1"/>
  <c r="H307" i="1"/>
  <c r="I307" i="1" s="1"/>
  <c r="H306" i="1"/>
  <c r="G306" i="1"/>
  <c r="I306" i="1" s="1"/>
  <c r="I305" i="1"/>
  <c r="K305" i="1" s="1"/>
  <c r="E305" i="1"/>
  <c r="G304" i="1"/>
  <c r="I304" i="1" s="1"/>
  <c r="F303" i="1"/>
  <c r="D303" i="1"/>
  <c r="I303" i="1" s="1"/>
  <c r="K303" i="1" s="1"/>
  <c r="C302" i="1"/>
  <c r="I302" i="1" s="1"/>
  <c r="K302" i="1" s="1"/>
  <c r="I301" i="1"/>
  <c r="K301" i="1" s="1"/>
  <c r="C301" i="1"/>
  <c r="I300" i="1"/>
  <c r="K300" i="1" s="1"/>
  <c r="H299" i="1"/>
  <c r="G299" i="1"/>
  <c r="F299" i="1"/>
  <c r="E299" i="1"/>
  <c r="K298" i="1"/>
  <c r="I298" i="1"/>
  <c r="C297" i="1"/>
  <c r="I297" i="1" s="1"/>
  <c r="K297" i="1" s="1"/>
  <c r="H296" i="1"/>
  <c r="G296" i="1"/>
  <c r="I296" i="1" s="1"/>
  <c r="K295" i="1"/>
  <c r="I295" i="1"/>
  <c r="C295" i="1"/>
  <c r="H294" i="1"/>
  <c r="I294" i="1" s="1"/>
  <c r="G294" i="1"/>
  <c r="G293" i="1"/>
  <c r="I293" i="1" s="1"/>
  <c r="K293" i="1" s="1"/>
  <c r="F293" i="1"/>
  <c r="C293" i="1"/>
  <c r="K292" i="1"/>
  <c r="I292" i="1"/>
  <c r="G291" i="1"/>
  <c r="I291" i="1" s="1"/>
  <c r="I290" i="1"/>
  <c r="I289" i="1"/>
  <c r="G289" i="1"/>
  <c r="F289" i="1"/>
  <c r="C288" i="1"/>
  <c r="I288" i="1" s="1"/>
  <c r="K288" i="1" s="1"/>
  <c r="C287" i="1"/>
  <c r="I287" i="1" s="1"/>
  <c r="K287" i="1" s="1"/>
  <c r="K286" i="1"/>
  <c r="C286" i="1"/>
  <c r="I286" i="1" s="1"/>
  <c r="H285" i="1"/>
  <c r="G285" i="1"/>
  <c r="D285" i="1"/>
  <c r="C285" i="1"/>
  <c r="I285" i="1" s="1"/>
  <c r="K285" i="1" s="1"/>
  <c r="G284" i="1"/>
  <c r="I284" i="1" s="1"/>
  <c r="K283" i="1"/>
  <c r="I283" i="1"/>
  <c r="C283" i="1"/>
  <c r="I282" i="1"/>
  <c r="K282" i="1" s="1"/>
  <c r="C282" i="1"/>
  <c r="I281" i="1"/>
  <c r="K281" i="1" s="1"/>
  <c r="I280" i="1"/>
  <c r="K280" i="1" s="1"/>
  <c r="D280" i="1"/>
  <c r="I279" i="1"/>
  <c r="K279" i="1" s="1"/>
  <c r="C278" i="1"/>
  <c r="I278" i="1" s="1"/>
  <c r="K278" i="1" s="1"/>
  <c r="K277" i="1"/>
  <c r="C277" i="1"/>
  <c r="I277" i="1" s="1"/>
  <c r="I276" i="1"/>
  <c r="H276" i="1"/>
  <c r="I275" i="1"/>
  <c r="K275" i="1" s="1"/>
  <c r="C275" i="1"/>
  <c r="G274" i="1"/>
  <c r="F274" i="1"/>
  <c r="E274" i="1"/>
  <c r="D274" i="1"/>
  <c r="I274" i="1" s="1"/>
  <c r="K274" i="1" s="1"/>
  <c r="C273" i="1"/>
  <c r="I273" i="1" s="1"/>
  <c r="K273" i="1" s="1"/>
  <c r="K272" i="1"/>
  <c r="I272" i="1"/>
  <c r="C272" i="1"/>
  <c r="I271" i="1"/>
  <c r="K271" i="1" s="1"/>
  <c r="D271" i="1"/>
  <c r="H270" i="1"/>
  <c r="I270" i="1" s="1"/>
  <c r="K270" i="1" s="1"/>
  <c r="G270" i="1"/>
  <c r="I269" i="1"/>
  <c r="K269" i="1" s="1"/>
  <c r="E268" i="1"/>
  <c r="I268" i="1" s="1"/>
  <c r="K268" i="1" s="1"/>
  <c r="H267" i="1"/>
  <c r="G267" i="1"/>
  <c r="F267" i="1"/>
  <c r="E267" i="1"/>
  <c r="D267" i="1"/>
  <c r="C267" i="1"/>
  <c r="K266" i="1"/>
  <c r="I266" i="1"/>
  <c r="I265" i="1"/>
  <c r="K265" i="1" s="1"/>
  <c r="H264" i="1"/>
  <c r="I264" i="1" s="1"/>
  <c r="K264" i="1" s="1"/>
  <c r="I263" i="1"/>
  <c r="K263" i="1" s="1"/>
  <c r="C262" i="1"/>
  <c r="I262" i="1" s="1"/>
  <c r="K262" i="1" s="1"/>
  <c r="C261" i="1"/>
  <c r="I261" i="1" s="1"/>
  <c r="K261" i="1" s="1"/>
  <c r="I260" i="1"/>
  <c r="G260" i="1"/>
  <c r="K259" i="1"/>
  <c r="G259" i="1"/>
  <c r="F259" i="1"/>
  <c r="I259" i="1" s="1"/>
  <c r="F258" i="1"/>
  <c r="E258" i="1"/>
  <c r="I258" i="1" s="1"/>
  <c r="K258" i="1" s="1"/>
  <c r="C257" i="1"/>
  <c r="I257" i="1" s="1"/>
  <c r="K257" i="1" s="1"/>
  <c r="I256" i="1"/>
  <c r="K256" i="1" s="1"/>
  <c r="C256" i="1"/>
  <c r="E255" i="1"/>
  <c r="I255" i="1" s="1"/>
  <c r="K255" i="1" s="1"/>
  <c r="G254" i="1"/>
  <c r="I254" i="1" s="1"/>
  <c r="I253" i="1"/>
  <c r="G253" i="1"/>
  <c r="I252" i="1"/>
  <c r="K252" i="1" s="1"/>
  <c r="G252" i="1"/>
  <c r="F252" i="1"/>
  <c r="K251" i="1"/>
  <c r="F251" i="1"/>
  <c r="I251" i="1" s="1"/>
  <c r="G250" i="1"/>
  <c r="F250" i="1"/>
  <c r="E250" i="1"/>
  <c r="I249" i="1"/>
  <c r="K249" i="1" s="1"/>
  <c r="C249" i="1"/>
  <c r="F248" i="1"/>
  <c r="I248" i="1" s="1"/>
  <c r="K248" i="1" s="1"/>
  <c r="E248" i="1"/>
  <c r="D248" i="1"/>
  <c r="K247" i="1"/>
  <c r="F247" i="1"/>
  <c r="I247" i="1" s="1"/>
  <c r="G246" i="1"/>
  <c r="F246" i="1"/>
  <c r="H245" i="1"/>
  <c r="I245" i="1" s="1"/>
  <c r="I244" i="1"/>
  <c r="F244" i="1"/>
  <c r="F243" i="1"/>
  <c r="E243" i="1"/>
  <c r="I243" i="1" s="1"/>
  <c r="K243" i="1" s="1"/>
  <c r="H242" i="1"/>
  <c r="D242" i="1"/>
  <c r="I242" i="1" s="1"/>
  <c r="K242" i="1" s="1"/>
  <c r="I241" i="1"/>
  <c r="K241" i="1" s="1"/>
  <c r="D241" i="1"/>
  <c r="I240" i="1"/>
  <c r="K240" i="1" s="1"/>
  <c r="C240" i="1"/>
  <c r="I239" i="1"/>
  <c r="K239" i="1" s="1"/>
  <c r="K238" i="1"/>
  <c r="I238" i="1"/>
  <c r="I237" i="1"/>
  <c r="H237" i="1"/>
  <c r="F236" i="1"/>
  <c r="I236" i="1" s="1"/>
  <c r="K236" i="1" s="1"/>
  <c r="G235" i="1"/>
  <c r="I235" i="1" s="1"/>
  <c r="K235" i="1" s="1"/>
  <c r="K234" i="1"/>
  <c r="I234" i="1"/>
  <c r="I233" i="1"/>
  <c r="K233" i="1" s="1"/>
  <c r="I232" i="1"/>
  <c r="G232" i="1"/>
  <c r="K231" i="1"/>
  <c r="H231" i="1"/>
  <c r="G231" i="1"/>
  <c r="I231" i="1" s="1"/>
  <c r="K230" i="1"/>
  <c r="E230" i="1"/>
  <c r="I230" i="1" s="1"/>
  <c r="K229" i="1"/>
  <c r="I229" i="1"/>
  <c r="I228" i="1"/>
  <c r="K228" i="1" s="1"/>
  <c r="F228" i="1"/>
  <c r="E228" i="1"/>
  <c r="K227" i="1"/>
  <c r="E227" i="1"/>
  <c r="I227" i="1" s="1"/>
  <c r="F226" i="1"/>
  <c r="I226" i="1" s="1"/>
  <c r="K226" i="1" s="1"/>
  <c r="I225" i="1"/>
  <c r="H225" i="1"/>
  <c r="K224" i="1"/>
  <c r="I224" i="1"/>
  <c r="D224" i="1"/>
  <c r="K223" i="1"/>
  <c r="I223" i="1"/>
  <c r="C223" i="1"/>
  <c r="K222" i="1"/>
  <c r="I222" i="1"/>
  <c r="I221" i="1"/>
  <c r="K221" i="1" s="1"/>
  <c r="C221" i="1"/>
  <c r="I220" i="1"/>
  <c r="K220" i="1" s="1"/>
  <c r="F220" i="1"/>
  <c r="E220" i="1"/>
  <c r="D220" i="1"/>
  <c r="I219" i="1"/>
  <c r="H219" i="1"/>
  <c r="G219" i="1"/>
  <c r="I218" i="1"/>
  <c r="G218" i="1"/>
  <c r="K217" i="1"/>
  <c r="I217" i="1"/>
  <c r="D217" i="1"/>
  <c r="I216" i="1"/>
  <c r="K216" i="1" s="1"/>
  <c r="C216" i="1"/>
  <c r="K215" i="1"/>
  <c r="I215" i="1"/>
  <c r="C215" i="1"/>
  <c r="I214" i="1"/>
  <c r="G214" i="1"/>
  <c r="G213" i="1"/>
  <c r="I213" i="1" s="1"/>
  <c r="H212" i="1"/>
  <c r="I212" i="1" s="1"/>
  <c r="C211" i="1"/>
  <c r="I211" i="1" s="1"/>
  <c r="K211" i="1" s="1"/>
  <c r="K210" i="1"/>
  <c r="I210" i="1"/>
  <c r="K209" i="1"/>
  <c r="I209" i="1"/>
  <c r="C209" i="1"/>
  <c r="I208" i="1"/>
  <c r="G208" i="1"/>
  <c r="G207" i="1"/>
  <c r="I207" i="1" s="1"/>
  <c r="I206" i="1"/>
  <c r="K206" i="1" s="1"/>
  <c r="D206" i="1"/>
  <c r="H205" i="1"/>
  <c r="I205" i="1" s="1"/>
  <c r="I204" i="1"/>
  <c r="H204" i="1"/>
  <c r="K203" i="1"/>
  <c r="I203" i="1"/>
  <c r="C203" i="1"/>
  <c r="I202" i="1"/>
  <c r="K202" i="1" s="1"/>
  <c r="C202" i="1"/>
  <c r="I201" i="1"/>
  <c r="K201" i="1" s="1"/>
  <c r="C201" i="1"/>
  <c r="I200" i="1"/>
  <c r="K200" i="1" s="1"/>
  <c r="C200" i="1"/>
  <c r="H199" i="1"/>
  <c r="I199" i="1" s="1"/>
  <c r="I198" i="1"/>
  <c r="G198" i="1"/>
  <c r="H197" i="1"/>
  <c r="I197" i="1" s="1"/>
  <c r="I196" i="1"/>
  <c r="F196" i="1"/>
  <c r="K195" i="1"/>
  <c r="I195" i="1"/>
  <c r="D195" i="1"/>
  <c r="G194" i="1"/>
  <c r="I194" i="1" s="1"/>
  <c r="D193" i="1"/>
  <c r="I193" i="1" s="1"/>
  <c r="K193" i="1" s="1"/>
  <c r="K192" i="1"/>
  <c r="F192" i="1"/>
  <c r="I192" i="1" s="1"/>
  <c r="E192" i="1"/>
  <c r="G191" i="1"/>
  <c r="I191" i="1" s="1"/>
  <c r="I190" i="1"/>
  <c r="G190" i="1"/>
  <c r="G189" i="1"/>
  <c r="F189" i="1"/>
  <c r="E189" i="1"/>
  <c r="D189" i="1"/>
  <c r="I189" i="1" s="1"/>
  <c r="K189" i="1" s="1"/>
  <c r="C188" i="1"/>
  <c r="I188" i="1" s="1"/>
  <c r="K188" i="1" s="1"/>
  <c r="G187" i="1"/>
  <c r="I187" i="1" s="1"/>
  <c r="K186" i="1"/>
  <c r="C186" i="1"/>
  <c r="I186" i="1" s="1"/>
  <c r="K185" i="1"/>
  <c r="C185" i="1"/>
  <c r="I185" i="1" s="1"/>
  <c r="K184" i="1"/>
  <c r="I184" i="1"/>
  <c r="G183" i="1"/>
  <c r="F183" i="1"/>
  <c r="E183" i="1"/>
  <c r="D183" i="1"/>
  <c r="I183" i="1" s="1"/>
  <c r="K183" i="1" s="1"/>
  <c r="D182" i="1"/>
  <c r="I182" i="1" s="1"/>
  <c r="K182" i="1" s="1"/>
  <c r="I181" i="1"/>
  <c r="K181" i="1" s="1"/>
  <c r="H180" i="1"/>
  <c r="I180" i="1" s="1"/>
  <c r="F179" i="1"/>
  <c r="I179" i="1" s="1"/>
  <c r="K179" i="1" s="1"/>
  <c r="K178" i="1"/>
  <c r="I178" i="1"/>
  <c r="I177" i="1"/>
  <c r="H177" i="1"/>
  <c r="G177" i="1"/>
  <c r="I176" i="1"/>
  <c r="K176" i="1" s="1"/>
  <c r="F176" i="1"/>
  <c r="E176" i="1"/>
  <c r="G175" i="1"/>
  <c r="F175" i="1"/>
  <c r="E175" i="1"/>
  <c r="I174" i="1"/>
  <c r="K174" i="1" s="1"/>
  <c r="H173" i="1"/>
  <c r="G173" i="1"/>
  <c r="I173" i="1" s="1"/>
  <c r="H172" i="1"/>
  <c r="G172" i="1"/>
  <c r="I172" i="1" s="1"/>
  <c r="I171" i="1"/>
  <c r="H171" i="1"/>
  <c r="K170" i="1"/>
  <c r="I170" i="1"/>
  <c r="C170" i="1"/>
  <c r="I169" i="1"/>
  <c r="H169" i="1"/>
  <c r="I168" i="1"/>
  <c r="K168" i="1" s="1"/>
  <c r="I167" i="1"/>
  <c r="K167" i="1" s="1"/>
  <c r="G167" i="1"/>
  <c r="F167" i="1"/>
  <c r="K166" i="1"/>
  <c r="I166" i="1"/>
  <c r="G166" i="1"/>
  <c r="F166" i="1"/>
  <c r="K165" i="1"/>
  <c r="I165" i="1"/>
  <c r="C165" i="1"/>
  <c r="K164" i="1"/>
  <c r="E164" i="1"/>
  <c r="D164" i="1"/>
  <c r="I164" i="1" s="1"/>
  <c r="C163" i="1"/>
  <c r="I163" i="1" s="1"/>
  <c r="K163" i="1" s="1"/>
  <c r="I162" i="1"/>
  <c r="H162" i="1"/>
  <c r="K161" i="1"/>
  <c r="I161" i="1"/>
  <c r="H161" i="1"/>
  <c r="K160" i="1"/>
  <c r="I160" i="1"/>
  <c r="K159" i="1"/>
  <c r="I159" i="1"/>
  <c r="C159" i="1"/>
  <c r="I158" i="1"/>
  <c r="K158" i="1" s="1"/>
  <c r="H158" i="1"/>
  <c r="I157" i="1"/>
  <c r="K157" i="1" s="1"/>
  <c r="I156" i="1"/>
  <c r="K156" i="1" s="1"/>
  <c r="C155" i="1"/>
  <c r="I155" i="1" s="1"/>
  <c r="K155" i="1" s="1"/>
  <c r="H154" i="1"/>
  <c r="I154" i="1" s="1"/>
  <c r="K154" i="1" s="1"/>
  <c r="K153" i="1"/>
  <c r="I153" i="1"/>
  <c r="E152" i="1"/>
  <c r="D152" i="1"/>
  <c r="C152" i="1"/>
  <c r="I152" i="1" s="1"/>
  <c r="K152" i="1" s="1"/>
  <c r="H151" i="1"/>
  <c r="G151" i="1"/>
  <c r="I151" i="1" s="1"/>
  <c r="E150" i="1"/>
  <c r="I150" i="1" s="1"/>
  <c r="K150" i="1" s="1"/>
  <c r="D150" i="1"/>
  <c r="I149" i="1"/>
  <c r="K149" i="1" s="1"/>
  <c r="E149" i="1"/>
  <c r="D149" i="1"/>
  <c r="K148" i="1"/>
  <c r="G148" i="1"/>
  <c r="E148" i="1"/>
  <c r="D148" i="1"/>
  <c r="I148" i="1" s="1"/>
  <c r="H147" i="1"/>
  <c r="G147" i="1"/>
  <c r="I147" i="1" s="1"/>
  <c r="G146" i="1"/>
  <c r="I146" i="1" s="1"/>
  <c r="F145" i="1"/>
  <c r="E145" i="1"/>
  <c r="D145" i="1"/>
  <c r="H144" i="1"/>
  <c r="G144" i="1"/>
  <c r="F144" i="1"/>
  <c r="C144" i="1"/>
  <c r="I144" i="1" s="1"/>
  <c r="K144" i="1" s="1"/>
  <c r="I143" i="1"/>
  <c r="K143" i="1" s="1"/>
  <c r="F143" i="1"/>
  <c r="C142" i="1"/>
  <c r="I142" i="1" s="1"/>
  <c r="K142" i="1" s="1"/>
  <c r="I141" i="1"/>
  <c r="K141" i="1" s="1"/>
  <c r="H140" i="1"/>
  <c r="G140" i="1"/>
  <c r="I140" i="1" s="1"/>
  <c r="D139" i="1"/>
  <c r="I139" i="1" s="1"/>
  <c r="K139" i="1" s="1"/>
  <c r="K138" i="1"/>
  <c r="I138" i="1"/>
  <c r="F137" i="1"/>
  <c r="E137" i="1"/>
  <c r="I137" i="1" s="1"/>
  <c r="K137" i="1" s="1"/>
  <c r="H136" i="1"/>
  <c r="G136" i="1"/>
  <c r="F136" i="1"/>
  <c r="D136" i="1"/>
  <c r="K135" i="1"/>
  <c r="I135" i="1"/>
  <c r="C135" i="1"/>
  <c r="I134" i="1"/>
  <c r="H134" i="1"/>
  <c r="I133" i="1"/>
  <c r="K133" i="1" s="1"/>
  <c r="H132" i="1"/>
  <c r="I132" i="1" s="1"/>
  <c r="H131" i="1"/>
  <c r="G131" i="1"/>
  <c r="F131" i="1"/>
  <c r="I131" i="1" s="1"/>
  <c r="K131" i="1" s="1"/>
  <c r="K130" i="1"/>
  <c r="I130" i="1"/>
  <c r="I129" i="1"/>
  <c r="K129" i="1" s="1"/>
  <c r="I128" i="1"/>
  <c r="K128" i="1" s="1"/>
  <c r="G127" i="1"/>
  <c r="E127" i="1"/>
  <c r="I127" i="1" s="1"/>
  <c r="K127" i="1" s="1"/>
  <c r="I126" i="1"/>
  <c r="K126" i="1" s="1"/>
  <c r="K125" i="1"/>
  <c r="E125" i="1"/>
  <c r="D125" i="1"/>
  <c r="I125" i="1" s="1"/>
  <c r="I124" i="1"/>
  <c r="K124" i="1" s="1"/>
  <c r="I123" i="1"/>
  <c r="G123" i="1"/>
  <c r="K122" i="1"/>
  <c r="I122" i="1"/>
  <c r="C122" i="1"/>
  <c r="I121" i="1"/>
  <c r="K121" i="1" s="1"/>
  <c r="C120" i="1"/>
  <c r="I120" i="1" s="1"/>
  <c r="K120" i="1" s="1"/>
  <c r="D119" i="1"/>
  <c r="I119" i="1" s="1"/>
  <c r="K119" i="1" s="1"/>
  <c r="H118" i="1"/>
  <c r="I118" i="1" s="1"/>
  <c r="C117" i="1"/>
  <c r="I117" i="1" s="1"/>
  <c r="K117" i="1" s="1"/>
  <c r="E116" i="1"/>
  <c r="I116" i="1" s="1"/>
  <c r="K116" i="1" s="1"/>
  <c r="K115" i="1"/>
  <c r="C115" i="1"/>
  <c r="I115" i="1" s="1"/>
  <c r="D114" i="1"/>
  <c r="C114" i="1"/>
  <c r="I114" i="1" s="1"/>
  <c r="K114" i="1" s="1"/>
  <c r="C113" i="1"/>
  <c r="I113" i="1" s="1"/>
  <c r="K113" i="1" s="1"/>
  <c r="I112" i="1"/>
  <c r="H112" i="1"/>
  <c r="K111" i="1"/>
  <c r="I111" i="1"/>
  <c r="C111" i="1"/>
  <c r="K110" i="1"/>
  <c r="I110" i="1"/>
  <c r="C110" i="1"/>
  <c r="K109" i="1"/>
  <c r="F109" i="1"/>
  <c r="E109" i="1"/>
  <c r="I109" i="1" s="1"/>
  <c r="I108" i="1"/>
  <c r="K108" i="1" s="1"/>
  <c r="G107" i="1"/>
  <c r="I107" i="1" s="1"/>
  <c r="K107" i="1" s="1"/>
  <c r="I106" i="1"/>
  <c r="H106" i="1"/>
  <c r="I105" i="1"/>
  <c r="K105" i="1" s="1"/>
  <c r="G105" i="1"/>
  <c r="I104" i="1"/>
  <c r="K104" i="1" s="1"/>
  <c r="E103" i="1"/>
  <c r="I103" i="1" s="1"/>
  <c r="K103" i="1" s="1"/>
  <c r="D103" i="1"/>
  <c r="G102" i="1"/>
  <c r="I102" i="1" s="1"/>
  <c r="G101" i="1"/>
  <c r="I101" i="1" s="1"/>
  <c r="K101" i="1" s="1"/>
  <c r="F101" i="1"/>
  <c r="E101" i="1"/>
  <c r="G100" i="1"/>
  <c r="I100" i="1" s="1"/>
  <c r="K100" i="1" s="1"/>
  <c r="K99" i="1"/>
  <c r="G99" i="1"/>
  <c r="I99" i="1" s="1"/>
  <c r="K98" i="1"/>
  <c r="I98" i="1"/>
  <c r="I97" i="1"/>
  <c r="K97" i="1" s="1"/>
  <c r="I96" i="1"/>
  <c r="K96" i="1" s="1"/>
  <c r="I95" i="1"/>
  <c r="K95" i="1" s="1"/>
  <c r="K94" i="1"/>
  <c r="I94" i="1"/>
  <c r="E94" i="1"/>
  <c r="K93" i="1"/>
  <c r="I93" i="1"/>
  <c r="I92" i="1"/>
  <c r="K92" i="1" s="1"/>
  <c r="H92" i="1"/>
  <c r="G92" i="1"/>
  <c r="F92" i="1"/>
  <c r="G91" i="1"/>
  <c r="E91" i="1"/>
  <c r="I91" i="1" s="1"/>
  <c r="K91" i="1" s="1"/>
  <c r="I90" i="1"/>
  <c r="K90" i="1" s="1"/>
  <c r="C89" i="1"/>
  <c r="I89" i="1" s="1"/>
  <c r="K89" i="1" s="1"/>
  <c r="I88" i="1"/>
  <c r="K88" i="1" s="1"/>
  <c r="G87" i="1"/>
  <c r="I87" i="1" s="1"/>
  <c r="K87" i="1" s="1"/>
  <c r="I86" i="1"/>
  <c r="H86" i="1"/>
  <c r="I85" i="1"/>
  <c r="K85" i="1" s="1"/>
  <c r="C84" i="1"/>
  <c r="I84" i="1" s="1"/>
  <c r="K84" i="1" s="1"/>
  <c r="I83" i="1"/>
  <c r="K83" i="1" s="1"/>
  <c r="I82" i="1"/>
  <c r="K82" i="1" s="1"/>
  <c r="K81" i="1"/>
  <c r="I81" i="1"/>
  <c r="I80" i="1"/>
  <c r="K80" i="1" s="1"/>
  <c r="F79" i="1"/>
  <c r="I79" i="1" s="1"/>
  <c r="K79" i="1" s="1"/>
  <c r="D79" i="1"/>
  <c r="I78" i="1"/>
  <c r="K78" i="1" s="1"/>
  <c r="C78" i="1"/>
  <c r="I77" i="1"/>
  <c r="K77" i="1" s="1"/>
  <c r="E76" i="1"/>
  <c r="I76" i="1" s="1"/>
  <c r="E75" i="1"/>
  <c r="I75" i="1" s="1"/>
  <c r="K75" i="1" s="1"/>
  <c r="I74" i="1"/>
  <c r="K74" i="1" s="1"/>
  <c r="K73" i="1"/>
  <c r="I73" i="1"/>
  <c r="I72" i="1"/>
  <c r="K72" i="1" s="1"/>
  <c r="H71" i="1"/>
  <c r="I71" i="1" s="1"/>
  <c r="K71" i="1" s="1"/>
  <c r="G71" i="1"/>
  <c r="H70" i="1"/>
  <c r="I70" i="1" s="1"/>
  <c r="G69" i="1"/>
  <c r="I69" i="1" s="1"/>
  <c r="K69" i="1" s="1"/>
  <c r="I68" i="1"/>
  <c r="K68" i="1" s="1"/>
  <c r="I67" i="1"/>
  <c r="K67" i="1" s="1"/>
  <c r="H66" i="1"/>
  <c r="G66" i="1"/>
  <c r="I66" i="1" s="1"/>
  <c r="K66" i="1" s="1"/>
  <c r="I65" i="1"/>
  <c r="K65" i="1" s="1"/>
  <c r="H64" i="1"/>
  <c r="I64" i="1" s="1"/>
  <c r="K64" i="1" s="1"/>
  <c r="K63" i="1"/>
  <c r="I63" i="1"/>
  <c r="I62" i="1"/>
  <c r="K62" i="1" s="1"/>
  <c r="I61" i="1"/>
  <c r="K61" i="1" s="1"/>
  <c r="I60" i="1"/>
  <c r="K60" i="1" s="1"/>
  <c r="K59" i="1"/>
  <c r="I59" i="1"/>
  <c r="G59" i="1"/>
  <c r="K58" i="1"/>
  <c r="I58" i="1"/>
  <c r="I57" i="1"/>
  <c r="K57" i="1" s="1"/>
  <c r="G56" i="1"/>
  <c r="I56" i="1" s="1"/>
  <c r="G55" i="1"/>
  <c r="I55" i="1" s="1"/>
  <c r="K55" i="1" s="1"/>
  <c r="H54" i="1"/>
  <c r="I54" i="1" s="1"/>
  <c r="K54" i="1" s="1"/>
  <c r="I53" i="1"/>
  <c r="K53" i="1" s="1"/>
  <c r="I52" i="1"/>
  <c r="G52" i="1"/>
  <c r="I51" i="1"/>
  <c r="K51" i="1" s="1"/>
  <c r="F51" i="1"/>
  <c r="I50" i="1"/>
  <c r="K50" i="1" s="1"/>
  <c r="D50" i="1"/>
  <c r="D49" i="1"/>
  <c r="I49" i="1" s="1"/>
  <c r="G48" i="1"/>
  <c r="E48" i="1"/>
  <c r="I48" i="1" s="1"/>
  <c r="H47" i="1"/>
  <c r="I47" i="1" s="1"/>
  <c r="G46" i="1"/>
  <c r="E46" i="1"/>
  <c r="D46" i="1"/>
  <c r="I45" i="1"/>
  <c r="K45" i="1" s="1"/>
  <c r="H45" i="1"/>
  <c r="G45" i="1"/>
  <c r="F45" i="1"/>
  <c r="I44" i="1"/>
  <c r="G44" i="1"/>
  <c r="K43" i="1"/>
  <c r="I43" i="1"/>
  <c r="I42" i="1"/>
  <c r="K42" i="1" s="1"/>
  <c r="C41" i="1"/>
  <c r="I41" i="1" s="1"/>
  <c r="K41" i="1" s="1"/>
  <c r="G40" i="1"/>
  <c r="I40" i="1" s="1"/>
  <c r="K40" i="1" s="1"/>
  <c r="I39" i="1"/>
  <c r="K39" i="1" s="1"/>
  <c r="I38" i="1"/>
  <c r="K38" i="1" s="1"/>
  <c r="K37" i="1"/>
  <c r="I37" i="1"/>
  <c r="I36" i="1"/>
  <c r="K36" i="1" s="1"/>
  <c r="H36" i="1"/>
  <c r="G36" i="1"/>
  <c r="K35" i="1"/>
  <c r="I35" i="1"/>
  <c r="I34" i="1"/>
  <c r="K34" i="1" s="1"/>
  <c r="H34" i="1"/>
  <c r="G34" i="1"/>
  <c r="C33" i="1"/>
  <c r="I33" i="1" s="1"/>
  <c r="K33" i="1" s="1"/>
  <c r="K32" i="1"/>
  <c r="I32" i="1"/>
  <c r="G31" i="1"/>
  <c r="I31" i="1" s="1"/>
  <c r="E30" i="1"/>
  <c r="I30" i="1" s="1"/>
  <c r="K30" i="1" s="1"/>
  <c r="D30" i="1"/>
  <c r="C30" i="1"/>
  <c r="K29" i="1"/>
  <c r="I29" i="1"/>
  <c r="G29" i="1"/>
  <c r="K28" i="1"/>
  <c r="I28" i="1"/>
  <c r="F27" i="1"/>
  <c r="E27" i="1"/>
  <c r="C27" i="1"/>
  <c r="I27" i="1" s="1"/>
  <c r="K27" i="1" s="1"/>
  <c r="I26" i="1"/>
  <c r="K26" i="1" s="1"/>
  <c r="K25" i="1"/>
  <c r="E25" i="1"/>
  <c r="D25" i="1"/>
  <c r="I25" i="1" s="1"/>
  <c r="I24" i="1"/>
  <c r="K24" i="1" s="1"/>
  <c r="I23" i="1"/>
  <c r="G23" i="1"/>
  <c r="I22" i="1"/>
  <c r="H22" i="1"/>
  <c r="H21" i="1"/>
  <c r="I21" i="1" s="1"/>
  <c r="K21" i="1" s="1"/>
  <c r="I20" i="1"/>
  <c r="K20" i="1" s="1"/>
  <c r="H19" i="1"/>
  <c r="I19" i="1" s="1"/>
  <c r="K19" i="1" s="1"/>
  <c r="H18" i="1"/>
  <c r="G18" i="1"/>
  <c r="F18" i="1"/>
  <c r="E18" i="1"/>
  <c r="D18" i="1"/>
  <c r="C18" i="1"/>
  <c r="C17" i="1"/>
  <c r="C433" i="1" s="1"/>
  <c r="I16" i="1"/>
  <c r="K16" i="1" s="1"/>
  <c r="G16" i="1"/>
  <c r="F16" i="1"/>
  <c r="I15" i="1"/>
  <c r="H15" i="1"/>
  <c r="H14" i="1"/>
  <c r="G14" i="1"/>
  <c r="I14" i="1" s="1"/>
  <c r="H13" i="1"/>
  <c r="I13" i="1" s="1"/>
  <c r="H12" i="1"/>
  <c r="G12" i="1"/>
  <c r="I12" i="1" s="1"/>
  <c r="A12" i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H11" i="1"/>
  <c r="G11" i="1"/>
  <c r="E11" i="1"/>
  <c r="D11" i="1"/>
  <c r="I11" i="1" s="1"/>
  <c r="K11" i="1" s="1"/>
  <c r="A11" i="1"/>
  <c r="I10" i="1"/>
  <c r="G10" i="1"/>
  <c r="I9" i="1"/>
  <c r="G9" i="1"/>
  <c r="A9" i="1"/>
  <c r="A10" i="1" s="1"/>
  <c r="G8" i="1"/>
  <c r="F8" i="1"/>
  <c r="E8" i="1"/>
  <c r="D8" i="1"/>
  <c r="I8" i="1" s="1"/>
  <c r="K8" i="1" l="1"/>
  <c r="I17" i="1"/>
  <c r="K17" i="1" s="1"/>
  <c r="G433" i="1"/>
  <c r="D433" i="1"/>
  <c r="I433" i="1" s="1"/>
  <c r="K433" i="1" s="1"/>
  <c r="I18" i="1"/>
  <c r="K18" i="1" s="1"/>
  <c r="H433" i="1"/>
  <c r="I46" i="1"/>
  <c r="K46" i="1" s="1"/>
  <c r="E433" i="1"/>
  <c r="F433" i="1"/>
  <c r="I136" i="1"/>
  <c r="K136" i="1" s="1"/>
  <c r="I145" i="1"/>
  <c r="K145" i="1" s="1"/>
  <c r="I175" i="1"/>
  <c r="K175" i="1" s="1"/>
  <c r="I267" i="1"/>
  <c r="K267" i="1" s="1"/>
  <c r="I250" i="1"/>
  <c r="K250" i="1" s="1"/>
  <c r="I299" i="1"/>
  <c r="K299" i="1" s="1"/>
  <c r="I246" i="1"/>
  <c r="K246" i="1" s="1"/>
  <c r="I330" i="1"/>
  <c r="K330" i="1" s="1"/>
  <c r="L433" i="1" l="1"/>
</calcChain>
</file>

<file path=xl/sharedStrings.xml><?xml version="1.0" encoding="utf-8"?>
<sst xmlns="http://schemas.openxmlformats.org/spreadsheetml/2006/main" count="460" uniqueCount="457">
  <si>
    <t xml:space="preserve">SERVICIO NACIONAL DE SALUD </t>
  </si>
  <si>
    <t xml:space="preserve">DIRECCION DE FISCALIZACION Y CONTROL </t>
  </si>
  <si>
    <t>CUENTAS POR PAGAR PROVEEDORES 2024</t>
  </si>
  <si>
    <t>SRS:________</t>
  </si>
  <si>
    <t>No.</t>
  </si>
  <si>
    <t>Nombre del Proveedor</t>
  </si>
  <si>
    <t>Monto Años Anteriores</t>
  </si>
  <si>
    <t>Valor Año 2020</t>
  </si>
  <si>
    <t>Valor Año 2021</t>
  </si>
  <si>
    <t>Valor Año 2022</t>
  </si>
  <si>
    <t>Valor Año 2023</t>
  </si>
  <si>
    <t>Valor Año 2024</t>
  </si>
  <si>
    <t>Total</t>
  </si>
  <si>
    <t>Estado de Cuentas S/ Proveed.</t>
  </si>
  <si>
    <t>Diferenc.</t>
  </si>
  <si>
    <t>A Y S IMPORTADORA MEDICAS, S.A</t>
  </si>
  <si>
    <t>A B C DISTRIBUIDORA FARMACEUTICA, SRL</t>
  </si>
  <si>
    <t>ACTUALIDADES HOME CENTER</t>
  </si>
  <si>
    <t>AIDSA</t>
  </si>
  <si>
    <t>ALTAGRACIA SANTANA PHARMA, SRL</t>
  </si>
  <si>
    <t>AMERICAN BUSINESS MACHINE, SRL</t>
  </si>
  <si>
    <t>AGUA PLANETA AZUL, S. A.</t>
  </si>
  <si>
    <t>ALL IN ONE SUPLLY</t>
  </si>
  <si>
    <t>ANAMILAB MEDICAL E.I.R.L.</t>
  </si>
  <si>
    <t>APRIDE SRL</t>
  </si>
  <si>
    <t>AIR LIQUIDE DOMINICANA, S.A</t>
  </si>
  <si>
    <t>ALCALDIA DISTRITO NACIONAL</t>
  </si>
  <si>
    <t>ALMACENES RANCHERA, SRL</t>
  </si>
  <si>
    <t>ALTICE DOMINICANA</t>
  </si>
  <si>
    <t>ALMED COMERCIAL SRL</t>
  </si>
  <si>
    <t>ALFONSO DENTAL, SRL</t>
  </si>
  <si>
    <t>ALWAYS DIESEL, EIRL</t>
  </si>
  <si>
    <t>ARALUZ SERVICE, SRL</t>
  </si>
  <si>
    <t>ANGEL FERNELIZ RAMIREZ OVIEDO</t>
  </si>
  <si>
    <t>ANLA FARMACEUTICA SRL</t>
  </si>
  <si>
    <t>AQUAMAR</t>
  </si>
  <si>
    <t>ASCENSORTECH, SRL</t>
  </si>
  <si>
    <t xml:space="preserve">A S B INTERNACIONAL </t>
  </si>
  <si>
    <t>A &amp; M COMMERCE MEDIA, SRL</t>
  </si>
  <si>
    <t>ARGOS FARMACEUTICA, SRL</t>
  </si>
  <si>
    <t>ATLANTA PHARMACEUTICA C.POR A</t>
  </si>
  <si>
    <t>2T IMPORTACIONES, SRL</t>
  </si>
  <si>
    <t>BARTECH</t>
  </si>
  <si>
    <t>BARUC PHARMA, SRL</t>
  </si>
  <si>
    <t>BENELLIMULTI-SERVICE POINT S.R.L.</t>
  </si>
  <si>
    <t>BERMUDEZ &amp; VARGAS ARQUITECTOS, INGENIERO</t>
  </si>
  <si>
    <t>BET, S.R.L. PRODUCTOS QUIMICOS</t>
  </si>
  <si>
    <t>BICLEY TECHNOLOGY, SRL</t>
  </si>
  <si>
    <t>BIOSINTESIS</t>
  </si>
  <si>
    <t>BIO FARMACO PEDARJO SRL</t>
  </si>
  <si>
    <t>BIO MEDICA MG, S.A.</t>
  </si>
  <si>
    <t>BIO - NOVA</t>
  </si>
  <si>
    <t>BIO-NUCLEAR</t>
  </si>
  <si>
    <t>BIO-WIN</t>
  </si>
  <si>
    <t>BIOLIGA SRL</t>
  </si>
  <si>
    <t>BLAXCORP MEDICAL</t>
  </si>
  <si>
    <t>BIXMORE GLOBAL SOLUTIONS, SRL</t>
  </si>
  <si>
    <t>BOYA FARMACEUTICA</t>
  </si>
  <si>
    <t>BREAFHARMA, SRL</t>
  </si>
  <si>
    <t>BRECHEN COMMERCE INTERNATIONAL</t>
  </si>
  <si>
    <t>BRISANTA FARMACEUTICAS, SRL</t>
  </si>
  <si>
    <t>CAASD</t>
  </si>
  <si>
    <t>CLINIMED</t>
  </si>
  <si>
    <t>CAPELLAN DENATL, SRL</t>
  </si>
  <si>
    <t>CARELA INDUSTRIAL, S.A.</t>
  </si>
  <si>
    <t>CARIBBEAN CARTRIDGE, SRL</t>
  </si>
  <si>
    <t>CARIBBEAN INTEGRATED SOLUTIONS</t>
  </si>
  <si>
    <t xml:space="preserve">CARLOS M. FAMILIA </t>
  </si>
  <si>
    <t>CASA EVELYN</t>
  </si>
  <si>
    <t>CASA JARABACOA</t>
  </si>
  <si>
    <t>CASIMIRO MORETA</t>
  </si>
  <si>
    <t>CA&amp;H VENTAS Y SERVICIOS, SRL</t>
  </si>
  <si>
    <t>CECANOT</t>
  </si>
  <si>
    <t>CEM CARIBBEAN EQUIPMENT MEDICAL</t>
  </si>
  <si>
    <t>CENTRO AUTOMOTRIZ LOMA SRL</t>
  </si>
  <si>
    <t>CICARK TECHNOLOGY, SRL</t>
  </si>
  <si>
    <t>CIENTEC</t>
  </si>
  <si>
    <t>CIRCUIMED EQUIPOS Y MATERIALES MEDICOS, SRL</t>
  </si>
  <si>
    <t>CODETEL (CLARO)</t>
  </si>
  <si>
    <t>COMDI COMERCIALIZACION DIVERSAS</t>
  </si>
  <si>
    <t>CALMAQUIP DOMINICANA, S.A</t>
  </si>
  <si>
    <t xml:space="preserve">COMEDOR ECONOMICO DEL ESTADO </t>
  </si>
  <si>
    <t>COMERCIALIZADORA DIVERSAS</t>
  </si>
  <si>
    <t>COMPRA MED</t>
  </si>
  <si>
    <t>COMUNICACIONES Y REDES STO DGO</t>
  </si>
  <si>
    <t>CONFECCIONES ROCCYM SRL</t>
  </si>
  <si>
    <t>CONSTRUCTORA DE PROYECTOS SARIH, SRL</t>
  </si>
  <si>
    <t>CONSORCIO TOOL Y RESOURCE</t>
  </si>
  <si>
    <t>CONSULTORIA QUIMICA Y SERVICIO (CONQUISER)</t>
  </si>
  <si>
    <t>CORPORACION DE IMAGEN Y SERVICIOS</t>
  </si>
  <si>
    <t>COPY DIGITAL SYSTEM, SRL.</t>
  </si>
  <si>
    <t>COMPU-OFFICE DOMINICANA, S.R.L.</t>
  </si>
  <si>
    <t>COLORAMA SERVICIOS GRAFICOS, S.R.L</t>
  </si>
  <si>
    <t>COMERCIALIZADORA KIMARCO</t>
  </si>
  <si>
    <t>CONVEXA &amp; ASOCIADOS, SRL</t>
  </si>
  <si>
    <t>CREAMOS, SRL</t>
  </si>
  <si>
    <t>CRISTALIA DOMINICANA</t>
  </si>
  <si>
    <t>CRUZ AYALA</t>
  </si>
  <si>
    <t>CLAPE, SRL</t>
  </si>
  <si>
    <t>COPEM HOSPICLINIC</t>
  </si>
  <si>
    <t>CSI COPY SOLUTIONS</t>
  </si>
  <si>
    <t>CUBARBS, SRL</t>
  </si>
  <si>
    <t>CUSTOMED, DOMINICANA, SRL</t>
  </si>
  <si>
    <t xml:space="preserve">D" AMIGO PAPELERIA </t>
  </si>
  <si>
    <t>DAHIANA L. NATALI CAIRO</t>
  </si>
  <si>
    <t>D´ CHAMEL PEST CONTROL AND RODENS, SRL</t>
  </si>
  <si>
    <t xml:space="preserve">DARISON DOMINICANA, S R L </t>
  </si>
  <si>
    <t>DAYSI PIERALDI FELIZ (CASA DAYSI)</t>
  </si>
  <si>
    <t>DASSA PHARMACEUTICAL SRL</t>
  </si>
  <si>
    <t>DELMEDICAL, SRL</t>
  </si>
  <si>
    <t>DEMENSI CONSTRUCTORA</t>
  </si>
  <si>
    <t>DENTAL &amp;  MEDICAL DEPOT, SRL</t>
  </si>
  <si>
    <t>DIATECSA, S. R. L.</t>
  </si>
  <si>
    <t>DK PETROLEUM, SRL</t>
  </si>
  <si>
    <t>DIOLAT, SRL</t>
  </si>
  <si>
    <t>DIPROMED-FARMA, DISTRIBUIDORA</t>
  </si>
  <si>
    <t>DIAMELAB</t>
  </si>
  <si>
    <t>DIAFARMED E.I.R.L</t>
  </si>
  <si>
    <t>DISTRIBUIDORA INTERNACIONAL GARCIA, SRL.</t>
  </si>
  <si>
    <t>DISTRIBUIDORA BETHESDA, SRL</t>
  </si>
  <si>
    <t>DISTRIBUIDORA ROA, E.I.R.L.</t>
  </si>
  <si>
    <t>DISTRIBUIDORA CORDILLERAS, SRL</t>
  </si>
  <si>
    <t>DISTRIBUIDORA GUAYUYO, SRL</t>
  </si>
  <si>
    <t>DIOGENES MARTIN AVILA MARIA</t>
  </si>
  <si>
    <t xml:space="preserve">DISTRIBUIDORA SIGLO XVI, SRL </t>
  </si>
  <si>
    <t>DREAMS UNLIMITED SRL</t>
  </si>
  <si>
    <t>DREX POWER SRL</t>
  </si>
  <si>
    <t>DRONENA S.A.</t>
  </si>
  <si>
    <t>DISTRIBUIDORA JUMELLES</t>
  </si>
  <si>
    <t>DOMEDICAL SUPPLY, SRL</t>
  </si>
  <si>
    <t>DUMAS PHAMACEUTICAS, SRL</t>
  </si>
  <si>
    <t>EDITORA GRAFIL, CXA.</t>
  </si>
  <si>
    <t>EDITORIAL ARIANNA, SRL</t>
  </si>
  <si>
    <t>EDME DOMINICANA, S.R.L.</t>
  </si>
  <si>
    <t>EDUARDO HERNANDEZ CLETO</t>
  </si>
  <si>
    <t>EDWIN AMAURY PERALTA UREÑA</t>
  </si>
  <si>
    <t>EDWIN MARINO PEÑA JIMENEZ</t>
  </si>
  <si>
    <t>ELECTRO MEDICA, S.A</t>
  </si>
  <si>
    <t>ELPIROS PHARMACEUTICA, SRL</t>
  </si>
  <si>
    <t>RM EMPRESA RETRICOMERCIAL</t>
  </si>
  <si>
    <t>ENROLLABLES Y SHUTTERS</t>
  </si>
  <si>
    <t>ENDO SERV SRL</t>
  </si>
  <si>
    <t>ESTACION TEXACO</t>
  </si>
  <si>
    <t>EXPRESS SERVICE CONSERG</t>
  </si>
  <si>
    <t>EPP INTERNATIONAL, SRL</t>
  </si>
  <si>
    <t>EYA HOME SOLUTIONS GROUP, SRL</t>
  </si>
  <si>
    <t xml:space="preserve">ECONS MULTISERVICE </t>
  </si>
  <si>
    <t>FARMADAL</t>
  </si>
  <si>
    <t>FARMACIA ADA</t>
  </si>
  <si>
    <t>FARMACIA RUTH</t>
  </si>
  <si>
    <t>FHARMA SALUD G &amp; C</t>
  </si>
  <si>
    <t>FARACH. S,A</t>
  </si>
  <si>
    <t>FARNASA, SRL</t>
  </si>
  <si>
    <t>FELICIANO GERMOSEN BAUTISTA</t>
  </si>
  <si>
    <t>FERMIONES</t>
  </si>
  <si>
    <t>FERMIX FURMIGADORA ECOLOGICA</t>
  </si>
  <si>
    <t xml:space="preserve">FERNANDO ANTONIO BONILLA </t>
  </si>
  <si>
    <t>FERRETERIA EL ITALIA</t>
  </si>
  <si>
    <t>FESA, S. R. L.</t>
  </si>
  <si>
    <t>FIRST MEDICAL DEPOT BY GUZMAN, SRL</t>
  </si>
  <si>
    <t>FLORENCIO MILIANO</t>
  </si>
  <si>
    <t>FL BETANCES &amp; ASOCIADOS, S. R. L.</t>
  </si>
  <si>
    <t>F &amp; G OFFICE SOLUTION, SRL</t>
  </si>
  <si>
    <t>FRANCISCO GOMEZ</t>
  </si>
  <si>
    <t>FULCAR Y ASOCIADOS</t>
  </si>
  <si>
    <t>FUMINF, SRL</t>
  </si>
  <si>
    <t>FUMISA FUMIGADORA Y SERVICIOS</t>
  </si>
  <si>
    <t>FUNERARIA LA FE</t>
  </si>
  <si>
    <t>FUNERARIA LOPEZA</t>
  </si>
  <si>
    <t>FUNERARIA TIEMPO DE  PAZ</t>
  </si>
  <si>
    <t>F.V.N. MULTISERVICIOS</t>
  </si>
  <si>
    <t>FUNERARIA SAN JUAN</t>
  </si>
  <si>
    <t>FUNERARIA SAN PEDRO</t>
  </si>
  <si>
    <t>FULINSERVIS SRL</t>
  </si>
  <si>
    <t>G T G INDUSTRIAL, S. R. L.</t>
  </si>
  <si>
    <t>G S H SUPLIDORES HOSPITALARIOS</t>
  </si>
  <si>
    <t>GARVEMED EQUIPOS MEDICOS</t>
  </si>
  <si>
    <t>GEMEDICA</t>
  </si>
  <si>
    <t>GC LAB DOMINICANA</t>
  </si>
  <si>
    <t>GEMJA MULTISERVICES, SRL</t>
  </si>
  <si>
    <t>GERENFAR, SRL</t>
  </si>
  <si>
    <t>GLOBAL SERVIC</t>
  </si>
  <si>
    <t xml:space="preserve">GLOBAL MULTI-PHARMA </t>
  </si>
  <si>
    <t>GPC CONSULTING EIRL</t>
  </si>
  <si>
    <t>GONJO COMERCIAL, SRL</t>
  </si>
  <si>
    <t>GREINOR MEDIKEY C.POR A.</t>
  </si>
  <si>
    <t>GROUP Z HEALTHCARE PRODUCTS DOMINICANA,</t>
  </si>
  <si>
    <t>GRUPO PARED DURA, SRL</t>
  </si>
  <si>
    <t>GRUPO SAMI S,A</t>
  </si>
  <si>
    <t>GRUPO DJS SOLUTION, SRL</t>
  </si>
  <si>
    <t>GRUPO FARMACEUTICO CAR - M, SRL</t>
  </si>
  <si>
    <t>GRUPO SORPEL, SRL</t>
  </si>
  <si>
    <t>GUIFAR, S.A.</t>
  </si>
  <si>
    <t>GURIMED C POR A</t>
  </si>
  <si>
    <t>G &amp; G COMERCIAL, SRL</t>
  </si>
  <si>
    <t xml:space="preserve">HALIPIA COMERCIAL, SRL </t>
  </si>
  <si>
    <t>HAUSPITAL</t>
  </si>
  <si>
    <t>HERMANAS ALVASOL</t>
  </si>
  <si>
    <t>HIDROMED, SRL</t>
  </si>
  <si>
    <t>HOSPIFAR C POR A</t>
  </si>
  <si>
    <t>HOSPITALARIA DIVERSAS</t>
  </si>
  <si>
    <t>IDEMESA, S. R. L.</t>
  </si>
  <si>
    <t>INNOVACIONES MEDICAS DEL CARIBE</t>
  </si>
  <si>
    <t>INOA &amp; TORRES, ACCESORIOS Y SUMINISTROS, SRL</t>
  </si>
  <si>
    <t xml:space="preserve">IMPRESORA E. A. </t>
  </si>
  <si>
    <t>IMPRESOS Y PAPELERIA RAFENI, SRL (IMPRASA)</t>
  </si>
  <si>
    <t>IMPROFORMA, SRL</t>
  </si>
  <si>
    <t>IMPORTACIONES DIVERSAS, BJ., S.R.L.</t>
  </si>
  <si>
    <t>IMPESA INGENIERIA E IMPLEMENTACION DE PR</t>
  </si>
  <si>
    <t>IMAGENES Y SERVICIOS MEDICOS ISM, SRL</t>
  </si>
  <si>
    <t>INDUSTRIA NACIONAL DE LA AGUJA</t>
  </si>
  <si>
    <t>ID INDUSTRIA DOMINGUEZ SRL</t>
  </si>
  <si>
    <t>360 SOLUCIONES TECNOLOGICAS</t>
  </si>
  <si>
    <t>ING. JUAN L PERALTA R.</t>
  </si>
  <si>
    <t>INGSERSSA</t>
  </si>
  <si>
    <t>INGAPS INGENIERIA APLICADA &amp; SERVICIOS</t>
  </si>
  <si>
    <t>ISAMED, SRL</t>
  </si>
  <si>
    <t>ISMILE SHOP MVT, EIRL</t>
  </si>
  <si>
    <t>INSTALACIONES Y SERVICIOS HERMANOS VELEZ</t>
  </si>
  <si>
    <t>ISLA DOMINICANA DE PETROLEO</t>
  </si>
  <si>
    <t>INSUMOS MEDICOS DEL CARIBE, SRL INSUMED</t>
  </si>
  <si>
    <t>INVERSIONES PAYVA, SRL</t>
  </si>
  <si>
    <t>IXPARK BUSINEES , SRL</t>
  </si>
  <si>
    <t>JARDIN MI DELIRIO</t>
  </si>
  <si>
    <t>JARDINERIA PALO SECO</t>
  </si>
  <si>
    <t>JENAMAN COMPANY, S. R. L.</t>
  </si>
  <si>
    <t>J L B JEAN CARLOS BASULTO</t>
  </si>
  <si>
    <t>JLV SOLUCIONES ELECTRICAS, SRL</t>
  </si>
  <si>
    <t>JOSE ARISMENDY PLACENCIA</t>
  </si>
  <si>
    <t>JOSE SOTO</t>
  </si>
  <si>
    <t>JOSE ANTONIO SACHEZ BIDO</t>
  </si>
  <si>
    <t>JL CARELA SERVICES PETROLUM</t>
  </si>
  <si>
    <t>JM DISTRIBUCION, SRL</t>
  </si>
  <si>
    <t>J S M  JOHANNDY SERVICIOS MULTIPLES</t>
  </si>
  <si>
    <t>J Y M COMUNICACIONES</t>
  </si>
  <si>
    <t xml:space="preserve">JUDDY RIVAS </t>
  </si>
  <si>
    <t>JUAN BAUTISTA NUÑEZ UREÑA</t>
  </si>
  <si>
    <t>JULIAN LEONARDO ALMAZAR</t>
  </si>
  <si>
    <t>KELNET COMPUTER, SRL</t>
  </si>
  <si>
    <t>KBGPHARMA, SRL</t>
  </si>
  <si>
    <t>KRIGET INVESTMENTS, S.A</t>
  </si>
  <si>
    <t>KYANRED SUPPLY, SRL</t>
  </si>
  <si>
    <t>DOS - GARCIA, SRL</t>
  </si>
  <si>
    <t>LABIN DOMINICANA, SRL</t>
  </si>
  <si>
    <t>LA TEXTILERA DE OZ SRL</t>
  </si>
  <si>
    <t>LABORATORIOS AMADITA</t>
  </si>
  <si>
    <t xml:space="preserve">LABORATORIOS FARMACEUTICOS </t>
  </si>
  <si>
    <t>LABORATORIOS SINTESIS</t>
  </si>
  <si>
    <t>LARA CLASE IMPORT, SRL</t>
  </si>
  <si>
    <t>LEROMED PHARMA, S.R.L.</t>
  </si>
  <si>
    <t>LISS SOLUTION PLANTS, SRL</t>
  </si>
  <si>
    <t>LUCIMED FARMACEUTICA, SRL</t>
  </si>
  <si>
    <t>LUFISA COMERCIAL, SRL</t>
  </si>
  <si>
    <t>MACRODIAGNOSTICA MB</t>
  </si>
  <si>
    <t>MACROTECH FARMACEUTICA</t>
  </si>
  <si>
    <t>MAKING MAS PUBLICIDAD, SRL</t>
  </si>
  <si>
    <t>MARINA CONSTRUCCION, SRL</t>
  </si>
  <si>
    <t>MATERLEX SERVICIOS M.G</t>
  </si>
  <si>
    <t>MAIKOL JOSE DE LA ROSA RAMIREZ</t>
  </si>
  <si>
    <t>MAX BIO PHARMA, SRL</t>
  </si>
  <si>
    <t>MAXIMO BAEZ PERALTA</t>
  </si>
  <si>
    <t>MAXIMO HERASME FERRERAS</t>
  </si>
  <si>
    <t>MEDISOL</t>
  </si>
  <si>
    <t>MEDI PROME, SRL</t>
  </si>
  <si>
    <t>MEGATEC AGUA SRL</t>
  </si>
  <si>
    <t>MEDKEY , SRL</t>
  </si>
  <si>
    <t>MESSI OFFICE, SRL</t>
  </si>
  <si>
    <t>METALMECANICA DE LOS SANTOS, SRL</t>
  </si>
  <si>
    <t>MGCH, SRL</t>
  </si>
  <si>
    <t>MIGUEL ANGEL ALBUQUERQUE</t>
  </si>
  <si>
    <t>MIGUEL ANGEL TORRES GARCIA</t>
  </si>
  <si>
    <t>MINERVINO, SRL</t>
  </si>
  <si>
    <t>MCC AGENCIA DE VIAJES Y TURISMO</t>
  </si>
  <si>
    <t>MMA MULTI TRADER INVESTMENT</t>
  </si>
  <si>
    <t>MORAMI SRL</t>
  </si>
  <si>
    <t>MONEGRO CRISPIN</t>
  </si>
  <si>
    <t>MULTISERVICIOS ASCENSORES DEL CARIBE, EI</t>
  </si>
  <si>
    <t>MULTISERVICIOS NIVAR, SRL</t>
  </si>
  <si>
    <t>NARCISO RODRIGUEZ RAMIREZ</t>
  </si>
  <si>
    <t>NILCOM, SRL</t>
  </si>
  <si>
    <t>NALIMED, SRL</t>
  </si>
  <si>
    <t>NIFARMED, SRL</t>
  </si>
  <si>
    <t>NICOLASA RAMIREZ JIMENEZ</t>
  </si>
  <si>
    <t>NIMJO COMERCIAL SRL</t>
  </si>
  <si>
    <t>NIRVANA INK</t>
  </si>
  <si>
    <t>OFFICERIA IMPORT,SRL.</t>
  </si>
  <si>
    <t>OFFICE LIBRE, SRL</t>
  </si>
  <si>
    <t>OBOEDIANT, SRL</t>
  </si>
  <si>
    <t>OSAHNNA PHARMA. S.R.L.</t>
  </si>
  <si>
    <t>OSCAR RENTA NEGRON , CXA</t>
  </si>
  <si>
    <t>O &amp; D SUPLIDORES, SRL</t>
  </si>
  <si>
    <t>OSEAANA HEALTHCARE</t>
  </si>
  <si>
    <t>OSIRIS &amp; CO., S. A.</t>
  </si>
  <si>
    <t>OVES OFICINA DE VENTAS Y SERVICIOS</t>
  </si>
  <si>
    <t xml:space="preserve">P &amp; M INGENIERIA Y  TECNOLOGIA </t>
  </si>
  <si>
    <t>PAT &amp; MELL PHARMACEUTICALS S.R.L.</t>
  </si>
  <si>
    <t>PAPELERIA E IMPRESOS CRISHOAN</t>
  </si>
  <si>
    <t>PAPERLERIA Y SERVICIOS MULTIPLES YEFEL SRL</t>
  </si>
  <si>
    <t>PEREZ &amp; PUJOLS MEDICAL SUPPLY, SRL</t>
  </si>
  <si>
    <t>PHARMA GRECIA</t>
  </si>
  <si>
    <t>PHARMATECH</t>
  </si>
  <si>
    <t>PLANET MEDICAL, S. R. L.</t>
  </si>
  <si>
    <t>PLASTICOS LINS, S.R.L.</t>
  </si>
  <si>
    <t>PLASTIFAR, S. A.</t>
  </si>
  <si>
    <t>POLLOS JIMINIAN</t>
  </si>
  <si>
    <t>PROCESADORA DE CARNES, S.A (PROCAR)</t>
  </si>
  <si>
    <t>PRODUCTOS CANO SRL</t>
  </si>
  <si>
    <t>PRODUCTOS MEDICINALES, SRL</t>
  </si>
  <si>
    <t>PRODUCCIONES PAULINO S.A.</t>
  </si>
  <si>
    <t>P S B INTERNACIONAL, SRL</t>
  </si>
  <si>
    <t>PROMEDCA, SRL.</t>
  </si>
  <si>
    <t>PROMEDICA</t>
  </si>
  <si>
    <t>PROQUIA QUIMICOS AVANZADOS</t>
  </si>
  <si>
    <t>PROWAY IMPORT, SRL</t>
  </si>
  <si>
    <t>PROVEDEX DR., SRL</t>
  </si>
  <si>
    <t>PUBLICACIONES AHORA, S. A. S.</t>
  </si>
  <si>
    <t>PUNTA CANA INTERPRAY, SRL</t>
  </si>
  <si>
    <t>PURIFICADORA UNIVERSAL</t>
  </si>
  <si>
    <t>QUALIPLIERS, EIRL</t>
  </si>
  <si>
    <t>R 365 DEVELOPMENT AND BUSINES</t>
  </si>
  <si>
    <t>RAMISOL, RAMIREZ SOLUCIONES, SRL</t>
  </si>
  <si>
    <t>RANSA, SRL</t>
  </si>
  <si>
    <t>RAMON A. SANCHEZ FERNANDEZ</t>
  </si>
  <si>
    <t>R Y T PINTURAS</t>
  </si>
  <si>
    <t>R Y V SERVICIOS DE PLOMERIA</t>
  </si>
  <si>
    <t>R &amp; R MEDIC / CRISTINA ROSARIO</t>
  </si>
  <si>
    <t>R&amp;R MATENIMIENTO, S.A. (MATACHANA)</t>
  </si>
  <si>
    <t>R Y S SOLUCIONES E INVERSIONES INTEGRALES</t>
  </si>
  <si>
    <t>RD MEDICAL</t>
  </si>
  <si>
    <t>REFRI SERVIS RV REYES SRL</t>
  </si>
  <si>
    <t>REFRICLIMA HF, SRL</t>
  </si>
  <si>
    <t>REFRIGERACION KEÑO, SRL.</t>
  </si>
  <si>
    <t>REFRIGERACION F Y H, SRL</t>
  </si>
  <si>
    <t>RFCG COMPUTER</t>
  </si>
  <si>
    <t>R K S SUPLIDORES INSTITUCIONALES</t>
  </si>
  <si>
    <t>ROCE DENTAL, SRL</t>
  </si>
  <si>
    <t>ROPHARMA, S. R. L.</t>
  </si>
  <si>
    <t>ROJAS &amp; SERRANO SUPPLIES, SRL</t>
  </si>
  <si>
    <t>ROLANDO WILSON MEJIA NUÑEZ</t>
  </si>
  <si>
    <t>ROMIX GROUP</t>
  </si>
  <si>
    <t>ROMAWELL COMERCIAL, S.A</t>
  </si>
  <si>
    <t>REIN PEST CONTROL</t>
  </si>
  <si>
    <t xml:space="preserve">RONAJUS FARMACEUTICAS </t>
  </si>
  <si>
    <t>RUBEN DIARIO ROJAS</t>
  </si>
  <si>
    <t>SAMI, SRL.</t>
  </si>
  <si>
    <t>SAGAPHARMA, SRL</t>
  </si>
  <si>
    <t>SANOZ FARMACEUTICA, SRL</t>
  </si>
  <si>
    <t>SALUD A TU ALCANCE, SRL</t>
  </si>
  <si>
    <t>SANDY ELECTRO IMPORT</t>
  </si>
  <si>
    <t>SANDRY GOMEZ RODRIGUEZ</t>
  </si>
  <si>
    <t>SANTOS &amp; ORTIZ GROUP, SRL</t>
  </si>
  <si>
    <t>SARAPE, SRL</t>
  </si>
  <si>
    <t xml:space="preserve">SEAN DOMINICAN, SRL </t>
  </si>
  <si>
    <t>SECIMED, SRL</t>
  </si>
  <si>
    <t xml:space="preserve">SEDECORP, SECURITY DEVELOPMENT CORPORATION </t>
  </si>
  <si>
    <t>SEGESE SRL</t>
  </si>
  <si>
    <t>SEGURITY GUARDS JLF, SRL</t>
  </si>
  <si>
    <t>SERBIOMED, SRL</t>
  </si>
  <si>
    <t>SERCLAMED, SRL</t>
  </si>
  <si>
    <t>SERVIADEM, SRL</t>
  </si>
  <si>
    <t>SERVICIO FUNERARIO LA ECONOMIA</t>
  </si>
  <si>
    <t>SERVICIOS GENERALES SHEPHARD</t>
  </si>
  <si>
    <t>SERVICIOS GRAFICOS TITO, EIRL</t>
  </si>
  <si>
    <t>SERVICIOS HOSPITALARIOS R &amp; L</t>
  </si>
  <si>
    <t>SERVIC. DE ASISTENCIA FUNERAL DON JOSE S</t>
  </si>
  <si>
    <t>SERVICIOS PARA CLINICAS Y HOSPITALES, SRL</t>
  </si>
  <si>
    <t>SERVIQUINSA, S.A</t>
  </si>
  <si>
    <t>SERVIPARTES AURORA SRL</t>
  </si>
  <si>
    <t>SERVICIOS GRAFICOS G, C POR A.</t>
  </si>
  <si>
    <t>SERVICIOS TECNICOS GENERALES SERTEGRAL</t>
  </si>
  <si>
    <t>SERVICIOS ELECTRONICOS E INSTITUCIONALES S.A(SEMINSA)</t>
  </si>
  <si>
    <t>SET MEDICAL, SRL</t>
  </si>
  <si>
    <t>SEVEN PHARMA DR, S. R. L.</t>
  </si>
  <si>
    <t>SIDESYS, SRL</t>
  </si>
  <si>
    <t xml:space="preserve">SILUETTE PERFT IMPORTANTES </t>
  </si>
  <si>
    <t>SERVITECI</t>
  </si>
  <si>
    <t>SERVIATEHC S.A</t>
  </si>
  <si>
    <t>SILVERPHARMA, SRL</t>
  </si>
  <si>
    <t>SIMONCA</t>
  </si>
  <si>
    <t>SIGMA ALIMENTOS</t>
  </si>
  <si>
    <t>SMARTRAVELING GROUP, SRL</t>
  </si>
  <si>
    <t>SISTEMA INTEGRAL DE SERVICIO</t>
  </si>
  <si>
    <t>S.M.O MUJERES INDUSTRIALES, SRL</t>
  </si>
  <si>
    <t>SOLUCIONES TERRA SRL</t>
  </si>
  <si>
    <t>SOLUCIONES E INGENIERIA DEL CARIBE, SRL</t>
  </si>
  <si>
    <t>SOLURESA</t>
  </si>
  <si>
    <t>SOCOMEDI MULTISOLUTIONS SRL</t>
  </si>
  <si>
    <t>SOWEY COMERCIAL, EIRL</t>
  </si>
  <si>
    <t>SSP SERVISALUD PREMIUN</t>
  </si>
  <si>
    <t>STIM SERVICIOS TECNICOS</t>
  </si>
  <si>
    <t>SUED &amp; FARGESA, SRL</t>
  </si>
  <si>
    <t>SULIMA IMPORT</t>
  </si>
  <si>
    <t>SUMIFARMA</t>
  </si>
  <si>
    <t>SUDISA SUPLIDORES DIVERSOS S.A</t>
  </si>
  <si>
    <t>SUPLIDORA DOMINICANA CRUZ</t>
  </si>
  <si>
    <t>SUPLIDORA MARIA JOSE, SRL</t>
  </si>
  <si>
    <t>SUPLIDORA TANZANIA, SRL</t>
  </si>
  <si>
    <t>SUPLISOLUTION AUS, SRL</t>
  </si>
  <si>
    <t>SUPLIDORA S Y G SRL</t>
  </si>
  <si>
    <t>SUPLIGENSA, SRL</t>
  </si>
  <si>
    <t>SUPLIMADE COMERCIAL, SRL</t>
  </si>
  <si>
    <t>SUPLIMED, C POR A</t>
  </si>
  <si>
    <t xml:space="preserve">SUPLICORP, SRL </t>
  </si>
  <si>
    <t>SUPRA LAB, SRL</t>
  </si>
  <si>
    <t>SURGIPHARMA</t>
  </si>
  <si>
    <t>SUPROSAJA SRL</t>
  </si>
  <si>
    <t>SUPLIDORES ELECTRICOS DEL CARIBE</t>
  </si>
  <si>
    <t>SURTICON, SRL</t>
  </si>
  <si>
    <t xml:space="preserve">TAVERAS FLORENTINO PROVISIONES </t>
  </si>
  <si>
    <t>TARGOT COMERCIAL</t>
  </si>
  <si>
    <t>TARLLERES SANTA CRUZ</t>
  </si>
  <si>
    <t>TECNOTEC</t>
  </si>
  <si>
    <t>TENDAMED</t>
  </si>
  <si>
    <t>TERELAB</t>
  </si>
  <si>
    <t>TONER DEPOT INTERNATIONAL</t>
  </si>
  <si>
    <t>THE OFFICE WAREHOSE DOMINICANA, SA</t>
  </si>
  <si>
    <t>TINTAS BITES SRL</t>
  </si>
  <si>
    <t>ULTRAPROJO, SRL</t>
  </si>
  <si>
    <t>UNIDAD DE QUEMADOS "PERAL F.ORT"</t>
  </si>
  <si>
    <t>UNIQUE REPRESENTACIONES, SRL</t>
  </si>
  <si>
    <t>VAL - KAMED, S. R. L.</t>
  </si>
  <si>
    <t>VARGAS PEÑA MULTI SERVICIOS, SRL</t>
  </si>
  <si>
    <t>VECTRA CONSULTING, SRL</t>
  </si>
  <si>
    <t>VEFASA, S.R.L.</t>
  </si>
  <si>
    <t>VELUM SOLUTIONS</t>
  </si>
  <si>
    <t>VELEZ IMPORT</t>
  </si>
  <si>
    <t>VENDIFAR, S.R.L.</t>
  </si>
  <si>
    <t>VICTORIA YEB, S.A</t>
  </si>
  <si>
    <t>VIRGILIO ALVAREZ (TRANSPORTE)</t>
  </si>
  <si>
    <t>VISION DENTAL</t>
  </si>
  <si>
    <t>WADIMED PHARMA SRL</t>
  </si>
  <si>
    <t>WESOLVE TECHOLOGIES</t>
  </si>
  <si>
    <t>WIENER LAB</t>
  </si>
  <si>
    <t>YADIFARMA SRL.</t>
  </si>
  <si>
    <t>YAXIS COMERCIAL</t>
  </si>
  <si>
    <t>YOMIFAR</t>
  </si>
  <si>
    <t>YONA YONEL DIESEL, SRL</t>
  </si>
  <si>
    <t>ZAIDA FIGUEROA GUZMAN</t>
  </si>
  <si>
    <t>ZEN PHARMACEUTHICAL, S. R. L.</t>
  </si>
  <si>
    <t>TOTAL GENERAL</t>
  </si>
  <si>
    <t xml:space="preserve"> </t>
  </si>
  <si>
    <t>________________________________</t>
  </si>
  <si>
    <t>_______________________</t>
  </si>
  <si>
    <t>Aprobado por: Dr. Roberto Alexander Rodríguez</t>
  </si>
  <si>
    <t>Nota:</t>
  </si>
  <si>
    <t xml:space="preserve">   -El balance de algunos de estos proveedores es provisional, ya que estamos validando la documentación que confirman estos datos.</t>
  </si>
  <si>
    <t xml:space="preserve">Y además, hay muchos de los mismos, que aún NO nos han envíado las facturas de lugar. </t>
  </si>
  <si>
    <t xml:space="preserve">    -Tenemos expedientes de proveedores reportados en Servicio Nacional de Salud (SNS), que aún NO han sido rebajados de esta</t>
  </si>
  <si>
    <t>relación de Deudas, hasta que los mismos sean pagados.</t>
  </si>
  <si>
    <t xml:space="preserve">     -Verificamos Estados de Cuentas de los Proveedores y los validamos con las facturas físicas de nuestros expedientes. En algunos de </t>
  </si>
  <si>
    <t xml:space="preserve">estos presentan diferencias con nuestra Base de Datos. En estos casos, reconocemos como Buenos y Válidos las Facturas Físicas que se </t>
  </si>
  <si>
    <t xml:space="preserve">encuentran en nuestros archivos, mientras seguimos indagando sobre la procedencia y veracidad de los montos, presentados en los </t>
  </si>
  <si>
    <t>Estados de Cuentas de nuestro Proveedores.</t>
  </si>
  <si>
    <r>
      <rPr>
        <b/>
        <sz val="12"/>
        <color theme="1"/>
        <rFont val="Calibri"/>
        <family val="2"/>
      </rPr>
      <t>ESTABLECIMIENTO:_</t>
    </r>
    <r>
      <rPr>
        <sz val="12"/>
        <color theme="1"/>
        <rFont val="Calibri"/>
        <family val="2"/>
      </rPr>
      <t>HOSPITAL DR. FRANCISCO E. MOSCOSO PUELLO____</t>
    </r>
  </si>
  <si>
    <t>MES REPORTADO:  JULIO 2024_</t>
  </si>
  <si>
    <t>Revisado por:  Licda. Milagros  Santana</t>
  </si>
  <si>
    <t>Preparado por:  Licda. ESTHEFANNY PEREZ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</si>
</sst>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_(* #,##0.00_);_(* \(#,##0.00\);_(* &quot;-&quot;??_);_(@_)"/>
  </numFmts>
  <fonts count="13">
    <font>
      <sz val="11"/>
      <color theme="1"/>
      <name val="Calibri"/>
      <charset val="134"/>
      <scheme val="minor"/>
    </font>
    <font>
      <sz val="11"/>
      <color theme="1"/>
      <name val="Calibri"/>
      <charset val="134"/>
    </font>
    <font>
      <b/>
      <sz val="11"/>
      <color theme="1"/>
      <name val="Calibri"/>
      <charset val="134"/>
    </font>
    <font>
      <sz val="11"/>
      <name val="Calibri"/>
      <charset val="134"/>
    </font>
    <font>
      <b/>
      <sz val="11"/>
      <name val="Calibri"/>
      <charset val="134"/>
    </font>
    <font>
      <b/>
      <sz val="11"/>
      <color rgb="FF000000"/>
      <name val="Calibri"/>
      <charset val="134"/>
    </font>
    <font>
      <sz val="11"/>
      <color rgb="FF000000"/>
      <name val="Calibri"/>
      <charset val="134"/>
    </font>
    <font>
      <b/>
      <u/>
      <sz val="11"/>
      <color rgb="FF000000"/>
      <name val="Calibri"/>
      <charset val="134"/>
    </font>
    <font>
      <sz val="11"/>
      <color theme="1"/>
      <name val="Calibri"/>
      <charset val="134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b/>
      <sz val="11"/>
      <color theme="1"/>
      <name val="Calibri"/>
      <family val="2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3996704000976592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5" fontId="8" fillId="0" borderId="0" applyFont="0" applyFill="0" applyBorder="0" applyAlignment="0" applyProtection="0"/>
  </cellStyleXfs>
  <cellXfs count="42">
    <xf numFmtId="0" fontId="0" fillId="0" borderId="0" xfId="0"/>
    <xf numFmtId="0" fontId="1" fillId="0" borderId="0" xfId="0" applyFont="1" applyFill="1"/>
    <xf numFmtId="0" fontId="1" fillId="0" borderId="0" xfId="0" applyFont="1"/>
    <xf numFmtId="165" fontId="1" fillId="0" borderId="0" xfId="1" applyFont="1" applyFill="1"/>
    <xf numFmtId="0" fontId="2" fillId="0" borderId="0" xfId="0" applyFont="1"/>
    <xf numFmtId="165" fontId="2" fillId="0" borderId="0" xfId="0" applyNumberFormat="1" applyFont="1"/>
    <xf numFmtId="165" fontId="2" fillId="0" borderId="0" xfId="1" applyFont="1" applyFill="1"/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vertical="center"/>
    </xf>
    <xf numFmtId="165" fontId="3" fillId="0" borderId="1" xfId="1" applyFont="1" applyFill="1" applyBorder="1"/>
    <xf numFmtId="165" fontId="3" fillId="0" borderId="1" xfId="1" applyFont="1" applyFill="1" applyBorder="1" applyAlignment="1">
      <alignment horizontal="center"/>
    </xf>
    <xf numFmtId="0" fontId="3" fillId="0" borderId="1" xfId="0" applyFont="1" applyFill="1" applyBorder="1" applyAlignment="1">
      <alignment horizontal="left" vertical="center"/>
    </xf>
    <xf numFmtId="165" fontId="3" fillId="0" borderId="0" xfId="1" applyFont="1" applyFill="1" applyAlignment="1">
      <alignment horizontal="left"/>
    </xf>
    <xf numFmtId="165" fontId="3" fillId="0" borderId="1" xfId="1" applyFont="1" applyFill="1" applyBorder="1" applyAlignment="1">
      <alignment horizontal="left"/>
    </xf>
    <xf numFmtId="0" fontId="3" fillId="0" borderId="1" xfId="0" applyFont="1" applyFill="1" applyBorder="1" applyAlignment="1">
      <alignment vertical="center" wrapText="1"/>
    </xf>
    <xf numFmtId="165" fontId="2" fillId="2" borderId="1" xfId="1" applyFont="1" applyFill="1" applyBorder="1" applyAlignment="1">
      <alignment horizontal="center" vertical="center" wrapText="1"/>
    </xf>
    <xf numFmtId="165" fontId="3" fillId="0" borderId="1" xfId="0" applyNumberFormat="1" applyFont="1" applyFill="1" applyBorder="1" applyAlignment="1">
      <alignment vertical="center"/>
    </xf>
    <xf numFmtId="165" fontId="4" fillId="0" borderId="1" xfId="1" applyFont="1" applyFill="1" applyBorder="1" applyAlignment="1">
      <alignment horizontal="center"/>
    </xf>
    <xf numFmtId="165" fontId="2" fillId="2" borderId="1" xfId="1" applyFont="1" applyFill="1" applyBorder="1"/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165" fontId="6" fillId="0" borderId="0" xfId="0" applyNumberFormat="1" applyFont="1"/>
    <xf numFmtId="0" fontId="6" fillId="0" borderId="0" xfId="0" applyFont="1"/>
    <xf numFmtId="0" fontId="5" fillId="0" borderId="0" xfId="0" applyFont="1" applyAlignment="1">
      <alignment vertical="top" wrapText="1"/>
    </xf>
    <xf numFmtId="165" fontId="1" fillId="0" borderId="0" xfId="1" applyFont="1"/>
    <xf numFmtId="165" fontId="1" fillId="0" borderId="0" xfId="0" applyNumberFormat="1" applyFont="1"/>
    <xf numFmtId="0" fontId="2" fillId="2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0" borderId="0" xfId="0" applyFont="1" applyAlignment="1"/>
    <xf numFmtId="0" fontId="9" fillId="0" borderId="0" xfId="0" applyFont="1"/>
    <xf numFmtId="0" fontId="10" fillId="0" borderId="0" xfId="0" applyFont="1"/>
    <xf numFmtId="165" fontId="10" fillId="0" borderId="0" xfId="1" applyFont="1" applyFill="1" applyAlignment="1">
      <alignment horizontal="center"/>
    </xf>
    <xf numFmtId="165" fontId="10" fillId="0" borderId="0" xfId="1" applyFont="1" applyFill="1"/>
    <xf numFmtId="0" fontId="10" fillId="0" borderId="0" xfId="0" applyFont="1" applyFill="1"/>
    <xf numFmtId="165" fontId="9" fillId="0" borderId="0" xfId="1" applyFont="1" applyFill="1"/>
    <xf numFmtId="0" fontId="10" fillId="0" borderId="0" xfId="0" applyFont="1" applyAlignment="1">
      <alignment horizontal="centerContinuous"/>
    </xf>
    <xf numFmtId="165" fontId="9" fillId="0" borderId="0" xfId="1" applyFont="1" applyFill="1" applyAlignment="1">
      <alignment horizontal="center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250190</xdr:colOff>
      <xdr:row>439</xdr:row>
      <xdr:rowOff>131445</xdr:rowOff>
    </xdr:from>
    <xdr:to>
      <xdr:col>4</xdr:col>
      <xdr:colOff>1094105</xdr:colOff>
      <xdr:row>439</xdr:row>
      <xdr:rowOff>159385</xdr:rowOff>
    </xdr:to>
    <xdr:cxnSp macro="">
      <xdr:nvCxnSpPr>
        <xdr:cNvPr id="2" name="Conector recto 1"/>
        <xdr:cNvCxnSpPr/>
      </xdr:nvCxnSpPr>
      <xdr:spPr>
        <a:xfrm flipV="1">
          <a:off x="4022090" y="84566125"/>
          <a:ext cx="2997835" cy="27940"/>
        </a:xfrm>
        <a:prstGeom prst="line">
          <a:avLst/>
        </a:prstGeom>
      </xdr:spPr>
      <xdr:style>
        <a:lnRef idx="2">
          <a:prstClr val="black"/>
        </a:lnRef>
        <a:fillRef idx="0">
          <a:srgbClr val="FFFFFF"/>
        </a:fillRef>
        <a:effectRef idx="0">
          <a:srgbClr val="FFFFFF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Users\francisca.castro\Downloads\Formulario%20nuevo%20de%20la%20ejecucion%20presupuestaria%20201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.2\Ramon%20CxC\JULIO%20DEUDA\C%20X%20P%20JULIO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ulario"/>
      <sheetName val="Base - No tocar"/>
      <sheetName val="Criterios - No tocar"/>
      <sheetName val="MENE2"/>
      <sheetName val="MENE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3"/>
      <sheetName val="Deuda"/>
      <sheetName val="Validado"/>
      <sheetName val="Hoja1"/>
      <sheetName val="Subv. Nov."/>
      <sheetName val="Subv. Dic."/>
      <sheetName val="Pagos Dic."/>
      <sheetName val="Pago Enero"/>
      <sheetName val="Pagos Febrero"/>
      <sheetName val="Pagos Abril1"/>
      <sheetName val="Pagos Abril NO Sub"/>
      <sheetName val="Subv. Abril1"/>
      <sheetName val="Subv. Abril"/>
      <sheetName val="Programac. Trimest."/>
      <sheetName val="Pagos Nov."/>
      <sheetName val="Subv. Octubre"/>
      <sheetName val="Pagos Octubre"/>
      <sheetName val="Subv. Sept."/>
      <sheetName val="Pagos Sept."/>
      <sheetName val="Subvención Mayo"/>
      <sheetName val="Pagos Agosto"/>
      <sheetName val="Pagos Junio"/>
      <sheetName val="Pagos Julio"/>
      <sheetName val="Cano"/>
      <sheetName val="Pagos Mayo"/>
      <sheetName val="Pagos Abril"/>
      <sheetName val="Pagos en Marzo"/>
      <sheetName val="Compromisos"/>
      <sheetName val="Envíados"/>
      <sheetName val="Expedientes 100 MM"/>
      <sheetName val="Programación"/>
      <sheetName val="Program. Defin."/>
      <sheetName val="Program. Febrero"/>
      <sheetName val="Original1"/>
      <sheetName val=" Original1"/>
      <sheetName val="Original"/>
    </sheetNames>
    <sheetDataSet>
      <sheetData sheetId="0"/>
      <sheetData sheetId="1"/>
      <sheetData sheetId="2">
        <row r="51">
          <cell r="J51">
            <v>0</v>
          </cell>
        </row>
        <row r="55">
          <cell r="J55">
            <v>0</v>
          </cell>
        </row>
        <row r="59">
          <cell r="K59">
            <v>175000</v>
          </cell>
        </row>
        <row r="63">
          <cell r="K63">
            <v>118061.95</v>
          </cell>
        </row>
        <row r="89">
          <cell r="K89">
            <v>190331.14</v>
          </cell>
        </row>
        <row r="111">
          <cell r="J111">
            <v>332500</v>
          </cell>
        </row>
        <row r="122">
          <cell r="J122">
            <v>60000</v>
          </cell>
        </row>
        <row r="132">
          <cell r="J132">
            <v>0</v>
          </cell>
        </row>
        <row r="140">
          <cell r="J140">
            <v>460000</v>
          </cell>
        </row>
        <row r="164">
          <cell r="J164">
            <v>17175</v>
          </cell>
        </row>
        <row r="179">
          <cell r="J179">
            <v>291300</v>
          </cell>
        </row>
        <row r="185">
          <cell r="J185">
            <v>0</v>
          </cell>
        </row>
        <row r="189">
          <cell r="K189">
            <v>0</v>
          </cell>
        </row>
        <row r="202">
          <cell r="J202">
            <v>0</v>
          </cell>
        </row>
        <row r="205">
          <cell r="J205">
            <v>102494.8</v>
          </cell>
        </row>
        <row r="223">
          <cell r="J223">
            <v>508394.83</v>
          </cell>
        </row>
        <row r="460">
          <cell r="J460">
            <v>13930908.804</v>
          </cell>
        </row>
        <row r="787">
          <cell r="J787">
            <v>4609343.7300000004</v>
          </cell>
        </row>
        <row r="983">
          <cell r="J983">
            <v>9603644.0979999993</v>
          </cell>
        </row>
        <row r="1007">
          <cell r="J1007">
            <v>8389172.5299999993</v>
          </cell>
        </row>
        <row r="1024">
          <cell r="J1024">
            <v>3313578.88</v>
          </cell>
        </row>
        <row r="1057">
          <cell r="K1057">
            <v>0</v>
          </cell>
        </row>
        <row r="1103">
          <cell r="J1103">
            <v>159455.54999999999</v>
          </cell>
        </row>
        <row r="1105">
          <cell r="K1105">
            <v>0</v>
          </cell>
        </row>
        <row r="1136">
          <cell r="J1136">
            <v>2319178</v>
          </cell>
        </row>
        <row r="1142">
          <cell r="J1142">
            <v>0</v>
          </cell>
        </row>
        <row r="1157">
          <cell r="J1157">
            <v>396500</v>
          </cell>
        </row>
        <row r="1160">
          <cell r="K1160">
            <v>148420.04</v>
          </cell>
        </row>
        <row r="1178">
          <cell r="J1178">
            <v>1037199.6</v>
          </cell>
        </row>
        <row r="1182">
          <cell r="J1182">
            <v>0</v>
          </cell>
        </row>
        <row r="1204">
          <cell r="J1204">
            <v>674716</v>
          </cell>
        </row>
        <row r="1214">
          <cell r="J1214">
            <v>0</v>
          </cell>
        </row>
        <row r="1224">
          <cell r="J1224">
            <v>0</v>
          </cell>
        </row>
        <row r="1237">
          <cell r="J1237">
            <v>0</v>
          </cell>
        </row>
        <row r="1244">
          <cell r="J1244">
            <v>59332</v>
          </cell>
        </row>
        <row r="1248">
          <cell r="J1248">
            <v>463020</v>
          </cell>
        </row>
        <row r="1252">
          <cell r="J1252">
            <v>0</v>
          </cell>
        </row>
        <row r="1255">
          <cell r="K1255">
            <v>0</v>
          </cell>
        </row>
        <row r="1262">
          <cell r="K1262">
            <v>608052.19999999995</v>
          </cell>
        </row>
        <row r="1272">
          <cell r="K1272">
            <v>476893.46</v>
          </cell>
        </row>
        <row r="1281">
          <cell r="K1281">
            <v>191278</v>
          </cell>
        </row>
        <row r="1285">
          <cell r="K1285">
            <v>344725</v>
          </cell>
        </row>
        <row r="1292">
          <cell r="J1292">
            <v>0</v>
          </cell>
        </row>
        <row r="1363">
          <cell r="J1363">
            <v>803615.17</v>
          </cell>
        </row>
        <row r="1394">
          <cell r="J1394">
            <v>1652</v>
          </cell>
        </row>
        <row r="1436">
          <cell r="J1436">
            <v>1702720.77</v>
          </cell>
        </row>
        <row r="1455">
          <cell r="J1455">
            <v>2144397.77</v>
          </cell>
        </row>
        <row r="1459">
          <cell r="K1459">
            <v>8702.5</v>
          </cell>
        </row>
        <row r="1463">
          <cell r="K1463">
            <v>50701</v>
          </cell>
        </row>
        <row r="1472">
          <cell r="J1472">
            <v>3000</v>
          </cell>
        </row>
        <row r="1478">
          <cell r="J1478">
            <v>0</v>
          </cell>
        </row>
        <row r="1482">
          <cell r="J1482">
            <v>0</v>
          </cell>
        </row>
        <row r="1488">
          <cell r="J1488">
            <v>0</v>
          </cell>
        </row>
        <row r="1492">
          <cell r="K1492">
            <v>124450</v>
          </cell>
        </row>
        <row r="1538">
          <cell r="J1538">
            <v>435496.29</v>
          </cell>
        </row>
        <row r="1541">
          <cell r="J1541">
            <v>16520</v>
          </cell>
        </row>
        <row r="1544">
          <cell r="K1544">
            <v>2677000</v>
          </cell>
        </row>
        <row r="1554">
          <cell r="J1554">
            <v>656600</v>
          </cell>
        </row>
        <row r="1557">
          <cell r="K1557">
            <v>254880</v>
          </cell>
        </row>
        <row r="1571">
          <cell r="J1571">
            <v>368529.2</v>
          </cell>
        </row>
        <row r="1583">
          <cell r="J1583">
            <v>232200</v>
          </cell>
        </row>
        <row r="1589">
          <cell r="K1589">
            <v>20900</v>
          </cell>
        </row>
        <row r="1603">
          <cell r="K1603">
            <v>0</v>
          </cell>
        </row>
        <row r="1621">
          <cell r="J1621">
            <v>363440</v>
          </cell>
        </row>
        <row r="1629">
          <cell r="J1629">
            <v>388515</v>
          </cell>
        </row>
        <row r="1633">
          <cell r="K1633">
            <v>299867.5</v>
          </cell>
        </row>
        <row r="1668">
          <cell r="J1668">
            <v>280633.5</v>
          </cell>
        </row>
        <row r="1675">
          <cell r="J1675">
            <v>692240</v>
          </cell>
        </row>
        <row r="1685">
          <cell r="J1685">
            <v>62723.12</v>
          </cell>
        </row>
        <row r="1710">
          <cell r="J1710">
            <v>0</v>
          </cell>
        </row>
        <row r="1751">
          <cell r="J1751">
            <v>581268.79</v>
          </cell>
        </row>
        <row r="1764">
          <cell r="J1764">
            <v>0</v>
          </cell>
        </row>
        <row r="1769">
          <cell r="J1769">
            <v>154462</v>
          </cell>
        </row>
        <row r="1772">
          <cell r="K1772">
            <v>389514.77</v>
          </cell>
        </row>
        <row r="1825">
          <cell r="K1825">
            <v>263804.07</v>
          </cell>
        </row>
        <row r="1834">
          <cell r="K1834">
            <v>974457.86</v>
          </cell>
        </row>
        <row r="1869">
          <cell r="J1869">
            <v>1292953.73</v>
          </cell>
        </row>
        <row r="1872">
          <cell r="J1872">
            <v>632244</v>
          </cell>
        </row>
        <row r="1880">
          <cell r="J1880">
            <v>1275063.54</v>
          </cell>
        </row>
        <row r="1935">
          <cell r="J1935">
            <v>2743895.48</v>
          </cell>
        </row>
        <row r="1974">
          <cell r="J1974">
            <v>4355880.5999999996</v>
          </cell>
        </row>
        <row r="1981">
          <cell r="J1981">
            <v>0</v>
          </cell>
        </row>
        <row r="1986">
          <cell r="K1986">
            <v>477617.66</v>
          </cell>
        </row>
        <row r="2005">
          <cell r="J2005">
            <v>141807.79999999999</v>
          </cell>
        </row>
        <row r="2011">
          <cell r="J2011">
            <v>60784.160000000003</v>
          </cell>
        </row>
        <row r="2015">
          <cell r="K2015">
            <v>227275</v>
          </cell>
        </row>
        <row r="2029">
          <cell r="J2029">
            <v>422500</v>
          </cell>
        </row>
        <row r="2041">
          <cell r="J2041">
            <v>0</v>
          </cell>
        </row>
        <row r="2080">
          <cell r="J2080">
            <v>2468879.9700000002</v>
          </cell>
        </row>
        <row r="2084">
          <cell r="J2084">
            <v>220880</v>
          </cell>
        </row>
        <row r="2088">
          <cell r="K2088">
            <v>0</v>
          </cell>
        </row>
        <row r="2101">
          <cell r="K2101">
            <v>32000</v>
          </cell>
        </row>
        <row r="2131">
          <cell r="J2131">
            <v>10645161</v>
          </cell>
        </row>
        <row r="2169">
          <cell r="J2169">
            <v>17793204.219999999</v>
          </cell>
        </row>
        <row r="2172">
          <cell r="J2172">
            <v>195300</v>
          </cell>
        </row>
        <row r="2176">
          <cell r="K2176">
            <v>143488</v>
          </cell>
        </row>
        <row r="2201">
          <cell r="J2201">
            <v>1429400</v>
          </cell>
        </row>
        <row r="2243">
          <cell r="J2243">
            <v>13817228.4</v>
          </cell>
        </row>
        <row r="2261">
          <cell r="J2261">
            <v>0</v>
          </cell>
        </row>
        <row r="2267">
          <cell r="J2267">
            <v>333984.24</v>
          </cell>
        </row>
        <row r="2285">
          <cell r="J2285">
            <v>0</v>
          </cell>
        </row>
        <row r="2291">
          <cell r="J2291">
            <v>0</v>
          </cell>
        </row>
        <row r="2293">
          <cell r="K2293">
            <v>92500</v>
          </cell>
        </row>
        <row r="2297">
          <cell r="K2297">
            <v>836400</v>
          </cell>
        </row>
        <row r="2307">
          <cell r="K2307">
            <v>784700</v>
          </cell>
        </row>
        <row r="2314">
          <cell r="K2314">
            <v>123900</v>
          </cell>
        </row>
        <row r="2318">
          <cell r="K2318">
            <v>548825.07999999996</v>
          </cell>
        </row>
        <row r="2324">
          <cell r="K2324">
            <v>6219614.4800000004</v>
          </cell>
        </row>
        <row r="2340">
          <cell r="K2340">
            <v>15232333.939999999</v>
          </cell>
        </row>
        <row r="2375">
          <cell r="K2375">
            <v>325310</v>
          </cell>
        </row>
        <row r="2382">
          <cell r="K2382">
            <v>227721.41</v>
          </cell>
        </row>
        <row r="2401">
          <cell r="K2401">
            <v>136931.04</v>
          </cell>
        </row>
        <row r="2410">
          <cell r="J2410">
            <v>0</v>
          </cell>
        </row>
        <row r="2413">
          <cell r="K2413">
            <v>5179269.04</v>
          </cell>
        </row>
        <row r="2431">
          <cell r="K2431">
            <v>212754.76</v>
          </cell>
        </row>
        <row r="2443">
          <cell r="K2443">
            <v>1938547.69</v>
          </cell>
        </row>
        <row r="2457">
          <cell r="J2457">
            <v>27003.119999999999</v>
          </cell>
        </row>
        <row r="2463">
          <cell r="K2463">
            <v>241980</v>
          </cell>
        </row>
        <row r="2468">
          <cell r="K2468">
            <v>694041.44</v>
          </cell>
        </row>
        <row r="2478">
          <cell r="K2478">
            <v>208246.39999999999</v>
          </cell>
        </row>
        <row r="2485">
          <cell r="J2485">
            <v>0</v>
          </cell>
        </row>
        <row r="2507">
          <cell r="J2507">
            <v>0</v>
          </cell>
        </row>
        <row r="2528">
          <cell r="J2528">
            <v>2474651.2000000002</v>
          </cell>
        </row>
        <row r="2534">
          <cell r="J2534">
            <v>0</v>
          </cell>
        </row>
        <row r="2543">
          <cell r="J2543">
            <v>349950</v>
          </cell>
        </row>
        <row r="2552">
          <cell r="K2552">
            <v>0</v>
          </cell>
        </row>
        <row r="2583">
          <cell r="J2583">
            <v>2206600</v>
          </cell>
        </row>
        <row r="2616">
          <cell r="J2616">
            <v>418404.22</v>
          </cell>
        </row>
        <row r="2681">
          <cell r="J2681">
            <v>1490544.42</v>
          </cell>
        </row>
        <row r="2699">
          <cell r="J2699">
            <v>144000</v>
          </cell>
        </row>
        <row r="2730">
          <cell r="J2730">
            <v>0</v>
          </cell>
        </row>
        <row r="2797">
          <cell r="J2797">
            <v>2352151</v>
          </cell>
        </row>
        <row r="2808">
          <cell r="J2808">
            <v>61950</v>
          </cell>
        </row>
        <row r="2816">
          <cell r="J2816">
            <v>100577.01</v>
          </cell>
        </row>
        <row r="2829">
          <cell r="J2829">
            <v>550148.26</v>
          </cell>
        </row>
        <row r="2833">
          <cell r="J2833">
            <v>0</v>
          </cell>
        </row>
        <row r="2837">
          <cell r="K2837">
            <v>784439.6</v>
          </cell>
        </row>
        <row r="2857">
          <cell r="J2857">
            <v>121610</v>
          </cell>
        </row>
        <row r="2861">
          <cell r="J2861">
            <v>82883.199999999997</v>
          </cell>
        </row>
        <row r="2911">
          <cell r="J2911">
            <v>0</v>
          </cell>
        </row>
        <row r="2925">
          <cell r="J2925">
            <v>0</v>
          </cell>
        </row>
        <row r="2929">
          <cell r="J2929">
            <v>241605</v>
          </cell>
        </row>
        <row r="2935">
          <cell r="J2935">
            <v>0</v>
          </cell>
        </row>
        <row r="2939">
          <cell r="K2939">
            <v>0</v>
          </cell>
        </row>
        <row r="2950">
          <cell r="J2950">
            <v>2216403.1</v>
          </cell>
        </row>
        <row r="2960">
          <cell r="J2960">
            <v>0</v>
          </cell>
        </row>
        <row r="2966">
          <cell r="J2966">
            <v>0</v>
          </cell>
        </row>
        <row r="2974">
          <cell r="J2974">
            <v>1614972.78</v>
          </cell>
        </row>
        <row r="2985">
          <cell r="J2985">
            <v>0</v>
          </cell>
        </row>
        <row r="3018">
          <cell r="J3018">
            <v>532547.88</v>
          </cell>
        </row>
        <row r="3020">
          <cell r="J3020">
            <v>12200</v>
          </cell>
        </row>
        <row r="3026">
          <cell r="J3026">
            <v>0</v>
          </cell>
        </row>
        <row r="3034">
          <cell r="J3034">
            <v>0</v>
          </cell>
        </row>
        <row r="3041">
          <cell r="J3041">
            <v>1003368</v>
          </cell>
        </row>
        <row r="3046">
          <cell r="J3046">
            <v>23860</v>
          </cell>
        </row>
        <row r="3049">
          <cell r="J3049">
            <v>129800</v>
          </cell>
        </row>
        <row r="3053">
          <cell r="J3053">
            <v>369340</v>
          </cell>
        </row>
        <row r="3058">
          <cell r="J3058">
            <v>0</v>
          </cell>
        </row>
        <row r="3178">
          <cell r="J3178">
            <v>162000</v>
          </cell>
        </row>
        <row r="3188">
          <cell r="J3188">
            <v>0</v>
          </cell>
        </row>
        <row r="3192">
          <cell r="K3192">
            <v>0</v>
          </cell>
        </row>
        <row r="3197">
          <cell r="K3197">
            <v>294344.37</v>
          </cell>
        </row>
        <row r="3279">
          <cell r="J3279">
            <v>54000</v>
          </cell>
        </row>
        <row r="3296">
          <cell r="J3296">
            <v>41500</v>
          </cell>
        </row>
        <row r="3309">
          <cell r="J3309">
            <v>36500</v>
          </cell>
        </row>
        <row r="3318">
          <cell r="J3318">
            <v>13000</v>
          </cell>
        </row>
        <row r="3332">
          <cell r="J3332">
            <v>43500</v>
          </cell>
        </row>
        <row r="3335">
          <cell r="K3335">
            <v>398860.36</v>
          </cell>
        </row>
        <row r="3355">
          <cell r="K3355">
            <v>215000</v>
          </cell>
        </row>
        <row r="3365">
          <cell r="J3365">
            <v>97878.55</v>
          </cell>
        </row>
        <row r="3378">
          <cell r="J3378">
            <v>120000</v>
          </cell>
        </row>
        <row r="3382">
          <cell r="J3382">
            <v>0</v>
          </cell>
        </row>
        <row r="3449">
          <cell r="J3449">
            <v>1580600</v>
          </cell>
        </row>
        <row r="3507">
          <cell r="J3507">
            <v>2002344</v>
          </cell>
        </row>
        <row r="3549">
          <cell r="J3549">
            <v>0</v>
          </cell>
        </row>
        <row r="3603">
          <cell r="J3603">
            <v>0</v>
          </cell>
        </row>
        <row r="3613">
          <cell r="J3613">
            <v>1668593.9</v>
          </cell>
        </row>
        <row r="3635">
          <cell r="J3635">
            <v>13869155.42</v>
          </cell>
        </row>
        <row r="3658">
          <cell r="J3658">
            <v>14364863</v>
          </cell>
        </row>
        <row r="3673">
          <cell r="J3673">
            <v>204201.95</v>
          </cell>
        </row>
        <row r="3681">
          <cell r="K3681">
            <v>0</v>
          </cell>
        </row>
        <row r="3687">
          <cell r="K3687">
            <v>852500</v>
          </cell>
        </row>
        <row r="3706">
          <cell r="J3706">
            <v>2320630</v>
          </cell>
        </row>
        <row r="3747">
          <cell r="J3747">
            <v>5199890</v>
          </cell>
        </row>
        <row r="3766">
          <cell r="J3766">
            <v>3567024</v>
          </cell>
        </row>
        <row r="3785">
          <cell r="J3785">
            <v>804280</v>
          </cell>
        </row>
        <row r="3816">
          <cell r="J3816">
            <v>881513.1</v>
          </cell>
        </row>
        <row r="3820">
          <cell r="J3820">
            <v>631559.6</v>
          </cell>
        </row>
        <row r="3824">
          <cell r="K3824">
            <v>0</v>
          </cell>
        </row>
        <row r="3846">
          <cell r="J3846">
            <v>695983.00300000003</v>
          </cell>
        </row>
        <row r="3857">
          <cell r="J3857">
            <v>106529.22</v>
          </cell>
        </row>
        <row r="3861">
          <cell r="K3861">
            <v>2117403.84</v>
          </cell>
        </row>
        <row r="3900">
          <cell r="J3900">
            <v>413159.67999999999</v>
          </cell>
        </row>
        <row r="3902">
          <cell r="K3902">
            <v>0</v>
          </cell>
        </row>
        <row r="3908">
          <cell r="K3908">
            <v>215261.5</v>
          </cell>
        </row>
        <row r="3921">
          <cell r="J3921">
            <v>3158104.5</v>
          </cell>
        </row>
        <row r="3941">
          <cell r="J3941">
            <v>0</v>
          </cell>
        </row>
        <row r="3947">
          <cell r="J3947">
            <v>0</v>
          </cell>
        </row>
        <row r="3954">
          <cell r="J3954">
            <v>60000</v>
          </cell>
        </row>
        <row r="3962">
          <cell r="J3962">
            <v>26550</v>
          </cell>
        </row>
        <row r="3964">
          <cell r="K3964">
            <v>0</v>
          </cell>
        </row>
        <row r="3971">
          <cell r="K3971">
            <v>0</v>
          </cell>
        </row>
        <row r="3986">
          <cell r="J3986">
            <v>1613682.49</v>
          </cell>
        </row>
        <row r="3992">
          <cell r="J3992">
            <v>1248580.7</v>
          </cell>
        </row>
        <row r="3996">
          <cell r="J3996">
            <v>411950</v>
          </cell>
        </row>
        <row r="3998">
          <cell r="K3998">
            <v>0</v>
          </cell>
        </row>
        <row r="4004">
          <cell r="K4004">
            <v>497949.66</v>
          </cell>
        </row>
        <row r="4020">
          <cell r="K4020">
            <v>81731.899999999994</v>
          </cell>
        </row>
        <row r="4026">
          <cell r="K4026">
            <v>179683.72</v>
          </cell>
        </row>
        <row r="4033">
          <cell r="K4033">
            <v>120000</v>
          </cell>
        </row>
        <row r="4045">
          <cell r="J4045">
            <v>359254.97</v>
          </cell>
        </row>
        <row r="4051">
          <cell r="J4051">
            <v>58410</v>
          </cell>
        </row>
        <row r="4057">
          <cell r="J4057">
            <v>358720</v>
          </cell>
        </row>
        <row r="4063">
          <cell r="J4063">
            <v>113458.08</v>
          </cell>
        </row>
        <row r="4065">
          <cell r="K4065">
            <v>0</v>
          </cell>
        </row>
        <row r="4073">
          <cell r="K4073">
            <v>1496806.99</v>
          </cell>
        </row>
        <row r="4077">
          <cell r="K4077">
            <v>265830.40000000002</v>
          </cell>
        </row>
        <row r="4082">
          <cell r="K4082">
            <v>517494.9</v>
          </cell>
        </row>
        <row r="4086">
          <cell r="K4086">
            <v>0</v>
          </cell>
        </row>
        <row r="4091">
          <cell r="K4091">
            <v>0</v>
          </cell>
        </row>
        <row r="4102">
          <cell r="K4102">
            <v>33727.35</v>
          </cell>
        </row>
        <row r="4111">
          <cell r="J4111">
            <v>98060</v>
          </cell>
        </row>
        <row r="4122">
          <cell r="J4122">
            <v>0</v>
          </cell>
        </row>
        <row r="4124">
          <cell r="K4124">
            <v>522651.5</v>
          </cell>
        </row>
        <row r="4128">
          <cell r="K4128">
            <v>1758208.06</v>
          </cell>
        </row>
        <row r="4177">
          <cell r="J4177">
            <v>64013.25</v>
          </cell>
        </row>
        <row r="4207">
          <cell r="J4207">
            <v>265538.09999999998</v>
          </cell>
        </row>
        <row r="4215">
          <cell r="J4215">
            <v>1795780</v>
          </cell>
        </row>
        <row r="4217">
          <cell r="K4217">
            <v>2124</v>
          </cell>
        </row>
        <row r="4225">
          <cell r="J4225">
            <v>252750</v>
          </cell>
        </row>
        <row r="4227">
          <cell r="K4227">
            <v>231599.69</v>
          </cell>
        </row>
        <row r="4234">
          <cell r="J4234">
            <v>163081</v>
          </cell>
        </row>
        <row r="4255">
          <cell r="J4255">
            <v>6005705.5800000001</v>
          </cell>
        </row>
        <row r="4272">
          <cell r="J4272">
            <v>979860.22</v>
          </cell>
        </row>
        <row r="4282">
          <cell r="K4282">
            <v>468804.66</v>
          </cell>
        </row>
        <row r="4299">
          <cell r="J4299">
            <v>224200</v>
          </cell>
        </row>
        <row r="4305">
          <cell r="J4305">
            <v>316949.14</v>
          </cell>
        </row>
        <row r="4327">
          <cell r="J4327">
            <v>0</v>
          </cell>
        </row>
        <row r="4372">
          <cell r="J4372">
            <v>457348.45</v>
          </cell>
        </row>
        <row r="4375">
          <cell r="K4375">
            <v>131760</v>
          </cell>
        </row>
        <row r="4404">
          <cell r="J4404">
            <v>1032500</v>
          </cell>
        </row>
        <row r="4406">
          <cell r="K4406">
            <v>184080</v>
          </cell>
        </row>
        <row r="4426">
          <cell r="J4426">
            <v>160706.56</v>
          </cell>
        </row>
        <row r="4430">
          <cell r="J4430">
            <v>0</v>
          </cell>
        </row>
        <row r="4443">
          <cell r="K4443">
            <v>478237.5</v>
          </cell>
        </row>
        <row r="4449">
          <cell r="K4449">
            <v>17228</v>
          </cell>
        </row>
        <row r="4454">
          <cell r="K4454">
            <v>58800</v>
          </cell>
        </row>
        <row r="4462">
          <cell r="J4462">
            <v>32114.880000000001</v>
          </cell>
        </row>
        <row r="4466">
          <cell r="K4466">
            <v>419110</v>
          </cell>
        </row>
        <row r="4494">
          <cell r="K4494">
            <v>360800</v>
          </cell>
        </row>
        <row r="4507">
          <cell r="J4507">
            <v>1303125.8</v>
          </cell>
        </row>
        <row r="4518">
          <cell r="J4518">
            <v>745870</v>
          </cell>
        </row>
        <row r="4539">
          <cell r="J4539">
            <v>3433763.5</v>
          </cell>
        </row>
        <row r="4566">
          <cell r="J4566">
            <v>0</v>
          </cell>
        </row>
        <row r="4568">
          <cell r="K4568">
            <v>595032</v>
          </cell>
        </row>
        <row r="4599">
          <cell r="J4599">
            <v>93240</v>
          </cell>
        </row>
        <row r="4618">
          <cell r="K4618">
            <v>0</v>
          </cell>
        </row>
        <row r="4625">
          <cell r="J4625">
            <v>116348.5</v>
          </cell>
        </row>
        <row r="4629">
          <cell r="K4629">
            <v>314499.78000000003</v>
          </cell>
        </row>
        <row r="4643">
          <cell r="J4643">
            <v>79100</v>
          </cell>
        </row>
        <row r="4655">
          <cell r="J4655">
            <v>1384240.3</v>
          </cell>
        </row>
        <row r="4661">
          <cell r="J4661">
            <v>1111394.8</v>
          </cell>
        </row>
        <row r="4665">
          <cell r="K4665">
            <v>35069.949999999997</v>
          </cell>
        </row>
        <row r="4676">
          <cell r="J4676">
            <v>0</v>
          </cell>
        </row>
        <row r="4681">
          <cell r="J4681">
            <v>660505</v>
          </cell>
        </row>
        <row r="4689">
          <cell r="J4689">
            <v>805615.5</v>
          </cell>
        </row>
        <row r="4692">
          <cell r="K4692">
            <v>215000</v>
          </cell>
        </row>
        <row r="4728">
          <cell r="J4728">
            <v>0</v>
          </cell>
        </row>
        <row r="4742">
          <cell r="J4742">
            <v>3698592</v>
          </cell>
        </row>
        <row r="4744">
          <cell r="K4744">
            <v>211800</v>
          </cell>
        </row>
        <row r="4748">
          <cell r="K4748">
            <v>60652</v>
          </cell>
        </row>
        <row r="4752">
          <cell r="K4752">
            <v>130983</v>
          </cell>
        </row>
        <row r="4788">
          <cell r="J4788">
            <v>560000</v>
          </cell>
        </row>
        <row r="4792">
          <cell r="J4792">
            <v>0</v>
          </cell>
        </row>
        <row r="4795">
          <cell r="K4795">
            <v>84960</v>
          </cell>
        </row>
        <row r="4799">
          <cell r="K4799">
            <v>110920</v>
          </cell>
        </row>
        <row r="4803">
          <cell r="K4803">
            <v>500000</v>
          </cell>
        </row>
        <row r="4812">
          <cell r="J4812">
            <v>0</v>
          </cell>
        </row>
        <row r="4824">
          <cell r="J4824">
            <v>357239.1</v>
          </cell>
        </row>
        <row r="4826">
          <cell r="K4826">
            <v>765991.1</v>
          </cell>
        </row>
        <row r="4847">
          <cell r="K4847">
            <v>52779.040000000001</v>
          </cell>
        </row>
        <row r="4851">
          <cell r="K4851">
            <v>0</v>
          </cell>
        </row>
        <row r="4862">
          <cell r="K4862">
            <v>1879829</v>
          </cell>
        </row>
        <row r="4876">
          <cell r="J4876">
            <v>664945</v>
          </cell>
        </row>
        <row r="4880">
          <cell r="J4880">
            <v>706000</v>
          </cell>
        </row>
        <row r="4898">
          <cell r="J4898">
            <v>0</v>
          </cell>
        </row>
        <row r="4914">
          <cell r="J4914">
            <v>0</v>
          </cell>
        </row>
        <row r="4932">
          <cell r="J4932">
            <v>0</v>
          </cell>
        </row>
        <row r="5032">
          <cell r="J5032">
            <v>3241300.16</v>
          </cell>
        </row>
        <row r="5040">
          <cell r="J5040">
            <v>0</v>
          </cell>
        </row>
        <row r="5044">
          <cell r="K5044">
            <v>318018.31</v>
          </cell>
        </row>
        <row r="5050">
          <cell r="K5050">
            <v>0</v>
          </cell>
        </row>
        <row r="5076">
          <cell r="J5076">
            <v>1577461</v>
          </cell>
        </row>
        <row r="5083">
          <cell r="J5083">
            <v>86260</v>
          </cell>
        </row>
        <row r="5088">
          <cell r="J5088">
            <v>488301.2</v>
          </cell>
        </row>
        <row r="5118">
          <cell r="J5118">
            <v>12086970.5</v>
          </cell>
        </row>
        <row r="5178">
          <cell r="J5178">
            <v>20989438.710000001</v>
          </cell>
        </row>
        <row r="5188">
          <cell r="J5188">
            <v>0</v>
          </cell>
        </row>
        <row r="5192">
          <cell r="K5192">
            <v>384371.14</v>
          </cell>
        </row>
        <row r="5215">
          <cell r="K5215">
            <v>231706.42</v>
          </cell>
        </row>
        <row r="5241">
          <cell r="K5241">
            <v>133292.32999999999</v>
          </cell>
        </row>
        <row r="5250">
          <cell r="K5250">
            <v>10422264.4</v>
          </cell>
        </row>
        <row r="5281">
          <cell r="K5281">
            <v>124623.69</v>
          </cell>
        </row>
        <row r="5315">
          <cell r="J5315">
            <v>496721.4</v>
          </cell>
        </row>
        <row r="5317">
          <cell r="K5317">
            <v>1009643.5</v>
          </cell>
        </row>
        <row r="5341">
          <cell r="J5341">
            <v>412760.46</v>
          </cell>
        </row>
        <row r="5344">
          <cell r="J5344">
            <v>613411.19999999995</v>
          </cell>
        </row>
        <row r="5361">
          <cell r="J5361">
            <v>1481508.08</v>
          </cell>
        </row>
        <row r="5367">
          <cell r="J5367">
            <v>0</v>
          </cell>
        </row>
        <row r="5377">
          <cell r="K5377">
            <v>89550.2</v>
          </cell>
        </row>
        <row r="5381">
          <cell r="K5381">
            <v>862561.29</v>
          </cell>
        </row>
        <row r="5397">
          <cell r="J5397">
            <v>35223</v>
          </cell>
        </row>
        <row r="5410">
          <cell r="J5410">
            <v>330164</v>
          </cell>
        </row>
        <row r="5427">
          <cell r="J5427">
            <v>902612</v>
          </cell>
        </row>
        <row r="5438">
          <cell r="K5438">
            <v>168340.5</v>
          </cell>
        </row>
        <row r="5448">
          <cell r="J5448">
            <v>20744.64</v>
          </cell>
        </row>
        <row r="5453">
          <cell r="J5453">
            <v>30730</v>
          </cell>
        </row>
        <row r="5456">
          <cell r="J5456">
            <v>162000</v>
          </cell>
        </row>
        <row r="5460">
          <cell r="J5460">
            <v>0</v>
          </cell>
        </row>
        <row r="5470">
          <cell r="K5470">
            <v>15623.31</v>
          </cell>
        </row>
        <row r="5478">
          <cell r="J5478">
            <v>459055.4</v>
          </cell>
        </row>
        <row r="5482">
          <cell r="J5482">
            <v>0</v>
          </cell>
        </row>
        <row r="5488">
          <cell r="J5488">
            <v>252125.33</v>
          </cell>
        </row>
        <row r="5492">
          <cell r="J5492">
            <v>0</v>
          </cell>
        </row>
        <row r="5497">
          <cell r="K5497">
            <v>515943.79</v>
          </cell>
        </row>
        <row r="5507">
          <cell r="K5507">
            <v>65137.120000000003</v>
          </cell>
        </row>
        <row r="5537">
          <cell r="J5537">
            <v>0</v>
          </cell>
        </row>
        <row r="5552">
          <cell r="J5552">
            <v>0</v>
          </cell>
        </row>
        <row r="5573">
          <cell r="J5573">
            <v>174720</v>
          </cell>
        </row>
        <row r="5580">
          <cell r="J5580">
            <v>183624</v>
          </cell>
        </row>
        <row r="5611">
          <cell r="J5611">
            <v>3286403.64</v>
          </cell>
        </row>
        <row r="5618">
          <cell r="J5618">
            <v>781276.24</v>
          </cell>
        </row>
        <row r="5629">
          <cell r="J5629">
            <v>139186.98000000001</v>
          </cell>
        </row>
        <row r="5635">
          <cell r="J5635">
            <v>66409780.039999999</v>
          </cell>
        </row>
        <row r="5644">
          <cell r="J5644">
            <v>147989.28</v>
          </cell>
        </row>
        <row r="5655">
          <cell r="J5655">
            <v>0</v>
          </cell>
        </row>
        <row r="5667">
          <cell r="K5667">
            <v>131581.79999999999</v>
          </cell>
        </row>
        <row r="5676">
          <cell r="J5676">
            <v>306800</v>
          </cell>
        </row>
        <row r="5680">
          <cell r="J5680">
            <v>41300</v>
          </cell>
        </row>
        <row r="5683">
          <cell r="K5683">
            <v>13222604.699999999</v>
          </cell>
        </row>
        <row r="5735">
          <cell r="J5735">
            <v>0</v>
          </cell>
        </row>
        <row r="5763">
          <cell r="J5763">
            <v>0</v>
          </cell>
        </row>
        <row r="5770">
          <cell r="K5770">
            <v>0</v>
          </cell>
        </row>
        <row r="5778">
          <cell r="K5778">
            <v>529250</v>
          </cell>
        </row>
        <row r="5786">
          <cell r="K5786">
            <v>10949181.300000001</v>
          </cell>
        </row>
        <row r="5824">
          <cell r="K5824">
            <v>0</v>
          </cell>
        </row>
        <row r="5848">
          <cell r="J5848">
            <v>0</v>
          </cell>
        </row>
        <row r="5854">
          <cell r="J5854">
            <v>0</v>
          </cell>
        </row>
        <row r="5863">
          <cell r="J5863">
            <v>241944</v>
          </cell>
        </row>
        <row r="5874">
          <cell r="K5874">
            <v>0</v>
          </cell>
        </row>
        <row r="5887">
          <cell r="J5887">
            <v>921124.52</v>
          </cell>
        </row>
        <row r="5901">
          <cell r="J5901">
            <v>1967140.69</v>
          </cell>
        </row>
        <row r="5905">
          <cell r="J5905">
            <v>183150</v>
          </cell>
        </row>
        <row r="5909">
          <cell r="J5909">
            <v>0</v>
          </cell>
        </row>
        <row r="5913">
          <cell r="J5913">
            <v>0</v>
          </cell>
        </row>
        <row r="5927">
          <cell r="J5927">
            <v>35370</v>
          </cell>
        </row>
        <row r="5983">
          <cell r="J5983">
            <v>571727.69999999995</v>
          </cell>
        </row>
        <row r="5985">
          <cell r="K5985">
            <v>175230</v>
          </cell>
        </row>
        <row r="5992">
          <cell r="J5992">
            <v>49675.64</v>
          </cell>
        </row>
        <row r="5994">
          <cell r="K5994">
            <v>918186</v>
          </cell>
        </row>
        <row r="6004">
          <cell r="J6004">
            <v>237180</v>
          </cell>
        </row>
        <row r="6012">
          <cell r="J6012">
            <v>81107</v>
          </cell>
        </row>
        <row r="6039">
          <cell r="J6039">
            <v>1503050</v>
          </cell>
        </row>
        <row r="6053">
          <cell r="J6053">
            <v>669954</v>
          </cell>
        </row>
        <row r="6065">
          <cell r="J6065">
            <v>653814.93999999994</v>
          </cell>
        </row>
        <row r="6067">
          <cell r="J6067">
            <v>39341.72</v>
          </cell>
        </row>
        <row r="6076">
          <cell r="J6076">
            <v>507743.38</v>
          </cell>
        </row>
        <row r="6080">
          <cell r="K6080">
            <v>120580</v>
          </cell>
        </row>
        <row r="6087">
          <cell r="K6087">
            <v>0</v>
          </cell>
        </row>
        <row r="6110">
          <cell r="J6110">
            <v>6246200</v>
          </cell>
        </row>
        <row r="6138">
          <cell r="J6138">
            <v>6821017.6500000004</v>
          </cell>
        </row>
        <row r="6161">
          <cell r="J6161">
            <v>4230879</v>
          </cell>
        </row>
        <row r="6204">
          <cell r="J6204">
            <v>7693697</v>
          </cell>
        </row>
        <row r="6228">
          <cell r="J6228">
            <v>2427418</v>
          </cell>
        </row>
        <row r="6235">
          <cell r="J6235">
            <v>319650</v>
          </cell>
        </row>
        <row r="6255">
          <cell r="J6255">
            <v>21000</v>
          </cell>
        </row>
        <row r="6257">
          <cell r="K6257">
            <v>15399</v>
          </cell>
        </row>
        <row r="6261">
          <cell r="K6261">
            <v>0</v>
          </cell>
        </row>
        <row r="6286">
          <cell r="J6286">
            <v>32500</v>
          </cell>
        </row>
        <row r="6312">
          <cell r="J6312">
            <v>657182</v>
          </cell>
        </row>
        <row r="6315">
          <cell r="K6315">
            <v>13595.2</v>
          </cell>
        </row>
        <row r="6346">
          <cell r="J6346">
            <v>12398116.1</v>
          </cell>
        </row>
        <row r="6377">
          <cell r="J6377">
            <v>14326828.119999999</v>
          </cell>
        </row>
        <row r="6387">
          <cell r="J6387">
            <v>231853</v>
          </cell>
        </row>
        <row r="6391">
          <cell r="J6391">
            <v>0</v>
          </cell>
        </row>
        <row r="6400">
          <cell r="J6400">
            <v>0</v>
          </cell>
        </row>
        <row r="6404">
          <cell r="J6404">
            <v>0</v>
          </cell>
        </row>
        <row r="6424">
          <cell r="J6424">
            <v>228035.12</v>
          </cell>
        </row>
        <row r="6453">
          <cell r="J6453">
            <v>3724500</v>
          </cell>
        </row>
        <row r="6511">
          <cell r="J6511">
            <v>21576500</v>
          </cell>
        </row>
        <row r="6521">
          <cell r="J6521">
            <v>2925000</v>
          </cell>
        </row>
        <row r="6527">
          <cell r="J6527">
            <v>0</v>
          </cell>
        </row>
        <row r="6555">
          <cell r="J6555">
            <v>3114140</v>
          </cell>
        </row>
        <row r="6579">
          <cell r="J6579">
            <v>4914250</v>
          </cell>
        </row>
        <row r="6583">
          <cell r="J6583">
            <v>0</v>
          </cell>
        </row>
        <row r="6587">
          <cell r="K6587">
            <v>75845035.689999998</v>
          </cell>
        </row>
        <row r="6599">
          <cell r="J6599">
            <v>58725.54</v>
          </cell>
        </row>
        <row r="6604">
          <cell r="K6604">
            <v>55973.52</v>
          </cell>
        </row>
        <row r="6619">
          <cell r="J6619">
            <v>3169937.19</v>
          </cell>
        </row>
        <row r="6625">
          <cell r="J6625">
            <v>3969343</v>
          </cell>
        </row>
        <row r="6632">
          <cell r="K6632">
            <v>0</v>
          </cell>
        </row>
        <row r="6672">
          <cell r="J6672">
            <v>0</v>
          </cell>
        </row>
        <row r="6678">
          <cell r="J6678">
            <v>0</v>
          </cell>
        </row>
        <row r="6682">
          <cell r="K6682">
            <v>486410</v>
          </cell>
        </row>
        <row r="6689">
          <cell r="K6689">
            <v>50836.76</v>
          </cell>
        </row>
        <row r="6713">
          <cell r="K6713">
            <v>0</v>
          </cell>
        </row>
        <row r="6719">
          <cell r="K6719">
            <v>28462</v>
          </cell>
        </row>
        <row r="6724">
          <cell r="K6724">
            <v>741965.12</v>
          </cell>
        </row>
        <row r="6731">
          <cell r="K6731">
            <v>772663.34</v>
          </cell>
        </row>
        <row r="6758">
          <cell r="K6758">
            <v>592773</v>
          </cell>
        </row>
        <row r="6774">
          <cell r="K6774">
            <v>49174.65</v>
          </cell>
        </row>
        <row r="6784">
          <cell r="K6784">
            <v>516275.9</v>
          </cell>
        </row>
        <row r="6811">
          <cell r="K6811">
            <v>0</v>
          </cell>
        </row>
        <row r="6822">
          <cell r="J6822">
            <v>409252.47</v>
          </cell>
        </row>
        <row r="6831">
          <cell r="J6831">
            <v>118837.8</v>
          </cell>
        </row>
        <row r="6847">
          <cell r="J6847">
            <v>1514554.21</v>
          </cell>
        </row>
        <row r="6856">
          <cell r="J6856">
            <v>0</v>
          </cell>
        </row>
        <row r="6867">
          <cell r="J6867">
            <v>433189.4</v>
          </cell>
        </row>
        <row r="6869">
          <cell r="K6869">
            <v>262075</v>
          </cell>
        </row>
        <row r="6876">
          <cell r="J6876">
            <v>0</v>
          </cell>
        </row>
        <row r="6880">
          <cell r="K6880">
            <v>77000</v>
          </cell>
        </row>
        <row r="6885">
          <cell r="K6885">
            <v>9160</v>
          </cell>
        </row>
        <row r="6894">
          <cell r="J6894">
            <v>162879.03</v>
          </cell>
        </row>
        <row r="6915">
          <cell r="J6915">
            <v>5244210.41</v>
          </cell>
        </row>
        <row r="6951">
          <cell r="J6951">
            <v>9280108.7300000004</v>
          </cell>
        </row>
        <row r="6963">
          <cell r="J6963">
            <v>1852282.64</v>
          </cell>
        </row>
        <row r="6969">
          <cell r="J6969">
            <v>22189.29</v>
          </cell>
        </row>
        <row r="6972">
          <cell r="K6972">
            <v>13237.92</v>
          </cell>
        </row>
        <row r="6976">
          <cell r="K6976">
            <v>90815.59</v>
          </cell>
        </row>
        <row r="6981">
          <cell r="K6981">
            <v>50450.07</v>
          </cell>
        </row>
        <row r="7020">
          <cell r="J7020">
            <v>4159627.83</v>
          </cell>
        </row>
        <row r="7024">
          <cell r="J7024">
            <v>0</v>
          </cell>
        </row>
        <row r="7033">
          <cell r="J7033">
            <v>1627328</v>
          </cell>
        </row>
        <row r="7040">
          <cell r="J7040">
            <v>814200</v>
          </cell>
        </row>
        <row r="7044">
          <cell r="J7044">
            <v>0</v>
          </cell>
        </row>
        <row r="7047">
          <cell r="K7047">
            <v>0</v>
          </cell>
        </row>
        <row r="7052">
          <cell r="K7052">
            <v>231681.43</v>
          </cell>
        </row>
        <row r="7058">
          <cell r="K7058">
            <v>729776.67</v>
          </cell>
        </row>
        <row r="7072">
          <cell r="K7072">
            <v>274375</v>
          </cell>
        </row>
        <row r="7085">
          <cell r="J7085">
            <v>0</v>
          </cell>
        </row>
        <row r="7102">
          <cell r="J7102">
            <v>0</v>
          </cell>
        </row>
        <row r="7135">
          <cell r="J7135">
            <v>368716.94</v>
          </cell>
        </row>
        <row r="7141">
          <cell r="J7141">
            <v>2395250</v>
          </cell>
        </row>
        <row r="7144">
          <cell r="J7144">
            <v>613600</v>
          </cell>
        </row>
        <row r="7154">
          <cell r="J7154">
            <v>1122378.5900000001</v>
          </cell>
        </row>
        <row r="7169">
          <cell r="J7169">
            <v>1967995.34</v>
          </cell>
        </row>
        <row r="7183">
          <cell r="J7183">
            <v>0</v>
          </cell>
        </row>
        <row r="7193">
          <cell r="J7193">
            <v>0</v>
          </cell>
        </row>
        <row r="7198">
          <cell r="K7198">
            <v>46954.22</v>
          </cell>
        </row>
        <row r="7262">
          <cell r="J7262">
            <v>0</v>
          </cell>
        </row>
        <row r="7282">
          <cell r="J7282">
            <v>2530287.2000000002</v>
          </cell>
        </row>
        <row r="7296">
          <cell r="J7296">
            <v>904675</v>
          </cell>
        </row>
        <row r="7350">
          <cell r="J7350">
            <v>2111462</v>
          </cell>
        </row>
        <row r="7373">
          <cell r="J7373">
            <v>20335</v>
          </cell>
        </row>
        <row r="7378">
          <cell r="J7378">
            <v>280760</v>
          </cell>
        </row>
        <row r="7390">
          <cell r="J7390">
            <v>2672620</v>
          </cell>
        </row>
        <row r="7401">
          <cell r="J7401">
            <v>772003.2</v>
          </cell>
        </row>
        <row r="7458">
          <cell r="J7458">
            <v>5074</v>
          </cell>
        </row>
        <row r="7461">
          <cell r="J7461">
            <v>95108</v>
          </cell>
        </row>
        <row r="7467">
          <cell r="J7467">
            <v>70210</v>
          </cell>
        </row>
        <row r="7472">
          <cell r="J7472">
            <v>0</v>
          </cell>
        </row>
        <row r="7501">
          <cell r="J7501">
            <v>20060</v>
          </cell>
        </row>
        <row r="7518">
          <cell r="J7518">
            <v>61832</v>
          </cell>
        </row>
        <row r="7524">
          <cell r="J7524">
            <v>27957.19</v>
          </cell>
        </row>
        <row r="7528">
          <cell r="J7528">
            <v>0</v>
          </cell>
        </row>
        <row r="7537">
          <cell r="J7537">
            <v>110363.6</v>
          </cell>
        </row>
        <row r="7539">
          <cell r="K7539">
            <v>100264.6</v>
          </cell>
        </row>
        <row r="7554">
          <cell r="J7554">
            <v>1448037.13</v>
          </cell>
        </row>
        <row r="7557">
          <cell r="J7557">
            <v>340103.16</v>
          </cell>
        </row>
        <row r="7589">
          <cell r="J7589">
            <v>195000</v>
          </cell>
        </row>
        <row r="7592">
          <cell r="J7592">
            <v>113280</v>
          </cell>
        </row>
        <row r="7596">
          <cell r="J7596">
            <v>0</v>
          </cell>
        </row>
        <row r="7614">
          <cell r="J7614">
            <v>0</v>
          </cell>
        </row>
        <row r="7643">
          <cell r="J7643">
            <v>405000</v>
          </cell>
        </row>
        <row r="7645">
          <cell r="K7645">
            <v>191500</v>
          </cell>
        </row>
        <row r="7650">
          <cell r="K7650">
            <v>100728.78</v>
          </cell>
        </row>
        <row r="7654">
          <cell r="K7654">
            <v>58800</v>
          </cell>
        </row>
        <row r="7665">
          <cell r="K7665">
            <v>0</v>
          </cell>
        </row>
        <row r="7676">
          <cell r="J7676">
            <v>552000</v>
          </cell>
        </row>
        <row r="7682">
          <cell r="J7682">
            <v>323960.96000000002</v>
          </cell>
        </row>
        <row r="7686">
          <cell r="J7686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53"/>
  <sheetViews>
    <sheetView tabSelected="1" zoomScale="91" zoomScaleNormal="91" workbookViewId="0">
      <pane ySplit="7" topLeftCell="A8" activePane="bottomLeft" state="frozen"/>
      <selection pane="bottomLeft" activeCell="E437" sqref="E437:I437"/>
    </sheetView>
  </sheetViews>
  <sheetFormatPr baseColWidth="10" defaultColWidth="11.42578125" defaultRowHeight="15"/>
  <cols>
    <col min="1" max="1" width="5.5703125" style="2" customWidth="1"/>
    <col min="2" max="2" width="51" style="2" customWidth="1"/>
    <col min="3" max="3" width="17" style="2" customWidth="1"/>
    <col min="4" max="4" width="19.28515625" style="2" customWidth="1"/>
    <col min="5" max="5" width="18.5703125" style="2" customWidth="1"/>
    <col min="6" max="6" width="18.42578125" style="2" customWidth="1"/>
    <col min="7" max="7" width="18.7109375" style="2" customWidth="1"/>
    <col min="8" max="8" width="19.140625" style="2" customWidth="1"/>
    <col min="9" max="9" width="18.5703125" style="3" customWidth="1"/>
    <col min="10" max="10" width="21.7109375" style="3" hidden="1" customWidth="1"/>
    <col min="11" max="11" width="15.85546875" style="3" hidden="1" customWidth="1"/>
    <col min="12" max="12" width="15.7109375" style="2"/>
    <col min="13" max="13" width="15.85546875" style="2"/>
    <col min="14" max="16384" width="11.42578125" style="2"/>
  </cols>
  <sheetData>
    <row r="1" spans="1:11" s="32" customFormat="1" ht="16.5" customHeight="1">
      <c r="A1" s="38" t="s">
        <v>0</v>
      </c>
      <c r="B1" s="38"/>
      <c r="C1" s="38"/>
      <c r="D1" s="38"/>
      <c r="E1" s="38"/>
      <c r="F1" s="38"/>
      <c r="G1" s="38"/>
      <c r="H1" s="38"/>
      <c r="I1" s="39"/>
      <c r="J1" s="39"/>
      <c r="K1" s="37"/>
    </row>
    <row r="2" spans="1:11" s="32" customFormat="1" ht="16.5" customHeight="1">
      <c r="A2" s="38" t="s">
        <v>1</v>
      </c>
      <c r="B2" s="38"/>
      <c r="C2" s="38"/>
      <c r="D2" s="38"/>
      <c r="E2" s="38"/>
      <c r="F2" s="38"/>
      <c r="G2" s="38"/>
      <c r="H2" s="38"/>
      <c r="I2" s="35"/>
      <c r="J2" s="37"/>
      <c r="K2" s="37"/>
    </row>
    <row r="3" spans="1:11" s="32" customFormat="1" ht="16.5" customHeight="1">
      <c r="A3" s="38" t="s">
        <v>2</v>
      </c>
      <c r="B3" s="38"/>
      <c r="C3" s="38"/>
      <c r="D3" s="38"/>
      <c r="E3" s="38"/>
      <c r="F3" s="38"/>
      <c r="G3" s="38"/>
      <c r="H3" s="38"/>
      <c r="I3" s="37"/>
      <c r="J3" s="37"/>
      <c r="K3" s="37"/>
    </row>
    <row r="4" spans="1:11">
      <c r="B4" s="4"/>
      <c r="C4" s="4"/>
      <c r="D4" s="4"/>
      <c r="E4" s="4"/>
      <c r="F4" s="5"/>
      <c r="G4" s="4"/>
      <c r="H4" s="4"/>
      <c r="I4" s="6"/>
    </row>
    <row r="5" spans="1:11" s="32" customFormat="1" ht="15.75">
      <c r="A5" s="32" t="s">
        <v>453</v>
      </c>
      <c r="B5" s="33"/>
      <c r="C5" s="33"/>
      <c r="D5" s="33"/>
      <c r="E5" s="33" t="s">
        <v>3</v>
      </c>
      <c r="F5" s="34" t="s">
        <v>454</v>
      </c>
      <c r="G5" s="34"/>
      <c r="H5" s="35"/>
      <c r="I5" s="36"/>
      <c r="J5" s="37"/>
      <c r="K5" s="37"/>
    </row>
    <row r="6" spans="1:11" ht="27" customHeight="1">
      <c r="B6" s="4"/>
      <c r="C6" s="4"/>
      <c r="D6" s="4"/>
      <c r="E6" s="4"/>
      <c r="F6" s="4"/>
      <c r="G6" s="4"/>
      <c r="H6" s="4"/>
      <c r="I6" s="6"/>
    </row>
    <row r="7" spans="1:11" ht="27.75" customHeight="1">
      <c r="A7" s="7" t="s">
        <v>4</v>
      </c>
      <c r="B7" s="7" t="s">
        <v>5</v>
      </c>
      <c r="C7" s="7" t="s">
        <v>6</v>
      </c>
      <c r="D7" s="7" t="s">
        <v>7</v>
      </c>
      <c r="E7" s="7" t="s">
        <v>8</v>
      </c>
      <c r="F7" s="7" t="s">
        <v>9</v>
      </c>
      <c r="G7" s="7" t="s">
        <v>10</v>
      </c>
      <c r="H7" s="7" t="s">
        <v>11</v>
      </c>
      <c r="I7" s="16" t="s">
        <v>12</v>
      </c>
      <c r="J7" s="16" t="s">
        <v>13</v>
      </c>
      <c r="K7" s="16" t="s">
        <v>14</v>
      </c>
    </row>
    <row r="8" spans="1:11">
      <c r="A8" s="8">
        <v>1</v>
      </c>
      <c r="B8" s="9" t="s">
        <v>15</v>
      </c>
      <c r="C8" s="10">
        <v>0</v>
      </c>
      <c r="D8" s="10">
        <f>+[2]Validado!J1204</f>
        <v>674716</v>
      </c>
      <c r="E8" s="10">
        <f>+[2]Validado!J1214</f>
        <v>0</v>
      </c>
      <c r="F8" s="11">
        <f>+[2]Validado!J1224</f>
        <v>0</v>
      </c>
      <c r="G8" s="11">
        <f>+[2]Validado!J1237</f>
        <v>0</v>
      </c>
      <c r="H8" s="11"/>
      <c r="I8" s="10">
        <f t="shared" ref="I8:I46" si="0">+C8+D8+E8+F8+G8+H8</f>
        <v>674716</v>
      </c>
      <c r="J8" s="10">
        <v>1142276</v>
      </c>
      <c r="K8" s="10">
        <f>+I8-J8</f>
        <v>-467560</v>
      </c>
    </row>
    <row r="9" spans="1:11">
      <c r="A9" s="8">
        <f t="shared" ref="A9:A72" si="1">+A8+1</f>
        <v>2</v>
      </c>
      <c r="B9" s="9" t="s">
        <v>16</v>
      </c>
      <c r="C9" s="10">
        <v>0</v>
      </c>
      <c r="D9" s="10">
        <v>0</v>
      </c>
      <c r="E9" s="10">
        <v>0</v>
      </c>
      <c r="F9" s="11">
        <v>0</v>
      </c>
      <c r="G9" s="11">
        <f>+[2]Validado!K59</f>
        <v>175000</v>
      </c>
      <c r="H9" s="11"/>
      <c r="I9" s="10">
        <f t="shared" si="0"/>
        <v>175000</v>
      </c>
      <c r="J9" s="10"/>
      <c r="K9" s="10"/>
    </row>
    <row r="10" spans="1:11">
      <c r="A10" s="8">
        <f t="shared" si="1"/>
        <v>3</v>
      </c>
      <c r="B10" s="9" t="s">
        <v>17</v>
      </c>
      <c r="C10" s="10">
        <v>0</v>
      </c>
      <c r="D10" s="10">
        <v>0</v>
      </c>
      <c r="E10" s="10">
        <v>0</v>
      </c>
      <c r="F10" s="11">
        <v>0</v>
      </c>
      <c r="G10" s="11">
        <f>+[2]Validado!K63</f>
        <v>118061.95</v>
      </c>
      <c r="H10" s="11"/>
      <c r="I10" s="10">
        <f t="shared" si="0"/>
        <v>118061.95</v>
      </c>
      <c r="J10" s="10"/>
      <c r="K10" s="10"/>
    </row>
    <row r="11" spans="1:11">
      <c r="A11" s="8">
        <f t="shared" si="1"/>
        <v>4</v>
      </c>
      <c r="B11" s="9" t="s">
        <v>18</v>
      </c>
      <c r="C11" s="10">
        <v>0</v>
      </c>
      <c r="D11" s="10">
        <f>+[2]Validado!J111</f>
        <v>332500</v>
      </c>
      <c r="E11" s="10">
        <f>+[2]Validado!J122</f>
        <v>60000</v>
      </c>
      <c r="F11" s="11">
        <v>0</v>
      </c>
      <c r="G11" s="11">
        <f>+[2]Validado!J132</f>
        <v>0</v>
      </c>
      <c r="H11" s="11">
        <f>+[2]Validado!J140</f>
        <v>460000</v>
      </c>
      <c r="I11" s="10">
        <f t="shared" si="0"/>
        <v>852500</v>
      </c>
      <c r="J11" s="10"/>
      <c r="K11" s="10">
        <f>+I11-J11</f>
        <v>852500</v>
      </c>
    </row>
    <row r="12" spans="1:11">
      <c r="A12" s="8">
        <f t="shared" si="1"/>
        <v>5</v>
      </c>
      <c r="B12" s="9" t="s">
        <v>19</v>
      </c>
      <c r="C12" s="10">
        <v>0</v>
      </c>
      <c r="D12" s="10">
        <v>0</v>
      </c>
      <c r="E12" s="10">
        <v>0</v>
      </c>
      <c r="F12" s="11">
        <v>0</v>
      </c>
      <c r="G12" s="11">
        <f>+[2]Validado!J179</f>
        <v>291300</v>
      </c>
      <c r="H12" s="11">
        <f>+[2]Validado!J185</f>
        <v>0</v>
      </c>
      <c r="I12" s="10">
        <f t="shared" si="0"/>
        <v>291300</v>
      </c>
      <c r="J12" s="10"/>
      <c r="K12" s="10"/>
    </row>
    <row r="13" spans="1:11">
      <c r="A13" s="8">
        <f t="shared" si="1"/>
        <v>6</v>
      </c>
      <c r="B13" s="9" t="s">
        <v>20</v>
      </c>
      <c r="C13" s="10">
        <v>0</v>
      </c>
      <c r="D13" s="10">
        <v>0</v>
      </c>
      <c r="E13" s="10">
        <v>0</v>
      </c>
      <c r="F13" s="11">
        <v>0</v>
      </c>
      <c r="G13" s="11">
        <v>0</v>
      </c>
      <c r="H13" s="11">
        <f>+[2]Validado!K189</f>
        <v>0</v>
      </c>
      <c r="I13" s="10">
        <f t="shared" si="0"/>
        <v>0</v>
      </c>
      <c r="J13" s="10"/>
      <c r="K13" s="10"/>
    </row>
    <row r="14" spans="1:11">
      <c r="A14" s="8">
        <f t="shared" si="1"/>
        <v>7</v>
      </c>
      <c r="B14" s="12" t="s">
        <v>21</v>
      </c>
      <c r="C14" s="10">
        <v>0</v>
      </c>
      <c r="D14" s="10">
        <v>0</v>
      </c>
      <c r="E14" s="10">
        <v>0</v>
      </c>
      <c r="F14" s="11">
        <v>0</v>
      </c>
      <c r="G14" s="11">
        <f>+[2]Validado!J51</f>
        <v>0</v>
      </c>
      <c r="H14" s="11">
        <f>+[2]Validado!J55</f>
        <v>0</v>
      </c>
      <c r="I14" s="10">
        <f t="shared" si="0"/>
        <v>0</v>
      </c>
      <c r="J14" s="10"/>
      <c r="K14" s="10"/>
    </row>
    <row r="15" spans="1:11">
      <c r="A15" s="8">
        <f t="shared" si="1"/>
        <v>8</v>
      </c>
      <c r="B15" s="12" t="s">
        <v>22</v>
      </c>
      <c r="C15" s="10">
        <v>0</v>
      </c>
      <c r="D15" s="10">
        <v>0</v>
      </c>
      <c r="E15" s="10">
        <v>0</v>
      </c>
      <c r="F15" s="11">
        <v>0</v>
      </c>
      <c r="G15" s="11">
        <v>0</v>
      </c>
      <c r="H15" s="11">
        <f>+[2]Validado!K89</f>
        <v>190331.14</v>
      </c>
      <c r="I15" s="10">
        <f t="shared" si="0"/>
        <v>190331.14</v>
      </c>
      <c r="J15" s="10"/>
      <c r="K15" s="10"/>
    </row>
    <row r="16" spans="1:11">
      <c r="A16" s="8">
        <f t="shared" si="1"/>
        <v>9</v>
      </c>
      <c r="B16" s="12" t="s">
        <v>23</v>
      </c>
      <c r="C16" s="10">
        <v>0</v>
      </c>
      <c r="D16" s="10">
        <v>0</v>
      </c>
      <c r="E16" s="10">
        <v>0</v>
      </c>
      <c r="F16" s="11">
        <f>+[2]Validado!J202</f>
        <v>0</v>
      </c>
      <c r="G16" s="11">
        <f>+[2]Validado!J205</f>
        <v>102494.8</v>
      </c>
      <c r="H16" s="11"/>
      <c r="I16" s="10">
        <f t="shared" si="0"/>
        <v>102494.8</v>
      </c>
      <c r="J16" s="10"/>
      <c r="K16" s="10">
        <f t="shared" ref="K16:K21" si="2">+I16-J16</f>
        <v>102494.8</v>
      </c>
    </row>
    <row r="17" spans="1:11">
      <c r="A17" s="8">
        <f t="shared" si="1"/>
        <v>10</v>
      </c>
      <c r="B17" s="12" t="s">
        <v>24</v>
      </c>
      <c r="C17" s="10">
        <f>+[2]Validado!K1160</f>
        <v>148420.04</v>
      </c>
      <c r="D17" s="10">
        <v>0</v>
      </c>
      <c r="E17" s="10">
        <v>0</v>
      </c>
      <c r="F17" s="11">
        <v>0</v>
      </c>
      <c r="G17" s="11">
        <v>0</v>
      </c>
      <c r="H17" s="11">
        <v>0</v>
      </c>
      <c r="I17" s="10">
        <f t="shared" si="0"/>
        <v>148420.04</v>
      </c>
      <c r="J17" s="10"/>
      <c r="K17" s="10">
        <f t="shared" si="2"/>
        <v>148420.04</v>
      </c>
    </row>
    <row r="18" spans="1:11" ht="16.5" customHeight="1">
      <c r="A18" s="8">
        <f t="shared" si="1"/>
        <v>11</v>
      </c>
      <c r="B18" s="12" t="s">
        <v>25</v>
      </c>
      <c r="C18" s="10">
        <f>+[2]Validado!J223</f>
        <v>508394.83</v>
      </c>
      <c r="D18" s="10">
        <f>+[2]Validado!J460</f>
        <v>13930908.804</v>
      </c>
      <c r="E18" s="10">
        <f>+[2]Validado!J787</f>
        <v>4609343.7300000004</v>
      </c>
      <c r="F18" s="11">
        <f>+[2]Validado!J983</f>
        <v>9603644.0979999993</v>
      </c>
      <c r="G18" s="11">
        <f>+[2]Validado!J1007</f>
        <v>8389172.5299999993</v>
      </c>
      <c r="H18" s="11">
        <f>+[2]Validado!J1024</f>
        <v>3313578.88</v>
      </c>
      <c r="I18" s="10">
        <f t="shared" si="0"/>
        <v>40355042.872000001</v>
      </c>
      <c r="J18" s="10"/>
      <c r="K18" s="10">
        <f t="shared" si="2"/>
        <v>40355042.872000001</v>
      </c>
    </row>
    <row r="19" spans="1:11">
      <c r="A19" s="8">
        <f t="shared" si="1"/>
        <v>12</v>
      </c>
      <c r="B19" s="12" t="s">
        <v>26</v>
      </c>
      <c r="C19" s="10">
        <v>0</v>
      </c>
      <c r="D19" s="10">
        <v>0</v>
      </c>
      <c r="E19" s="10">
        <v>0</v>
      </c>
      <c r="F19" s="11">
        <v>0</v>
      </c>
      <c r="G19" s="11">
        <v>0</v>
      </c>
      <c r="H19" s="11">
        <f>+[2]Validado!J164</f>
        <v>17175</v>
      </c>
      <c r="I19" s="10">
        <f t="shared" si="0"/>
        <v>17175</v>
      </c>
      <c r="J19" s="10"/>
      <c r="K19" s="10">
        <f t="shared" si="2"/>
        <v>17175</v>
      </c>
    </row>
    <row r="20" spans="1:11">
      <c r="A20" s="8">
        <f t="shared" si="1"/>
        <v>13</v>
      </c>
      <c r="B20" s="12" t="s">
        <v>27</v>
      </c>
      <c r="C20" s="10">
        <v>1194012.5</v>
      </c>
      <c r="D20" s="10"/>
      <c r="E20" s="10"/>
      <c r="F20" s="11"/>
      <c r="G20" s="11"/>
      <c r="H20" s="11"/>
      <c r="I20" s="10">
        <f t="shared" si="0"/>
        <v>1194012.5</v>
      </c>
      <c r="J20" s="10"/>
      <c r="K20" s="10">
        <f t="shared" si="2"/>
        <v>1194012.5</v>
      </c>
    </row>
    <row r="21" spans="1:11">
      <c r="A21" s="8">
        <f t="shared" si="1"/>
        <v>14</v>
      </c>
      <c r="B21" s="12" t="s">
        <v>28</v>
      </c>
      <c r="C21" s="10">
        <v>0</v>
      </c>
      <c r="D21" s="10">
        <v>0</v>
      </c>
      <c r="E21" s="10">
        <v>0</v>
      </c>
      <c r="F21" s="11">
        <v>0</v>
      </c>
      <c r="G21" s="11">
        <v>0</v>
      </c>
      <c r="H21" s="11">
        <f>+[2]Validado!J1103</f>
        <v>159455.54999999999</v>
      </c>
      <c r="I21" s="10">
        <f t="shared" si="0"/>
        <v>159455.54999999999</v>
      </c>
      <c r="J21" s="10"/>
      <c r="K21" s="10">
        <f t="shared" si="2"/>
        <v>159455.54999999999</v>
      </c>
    </row>
    <row r="22" spans="1:11">
      <c r="A22" s="8">
        <f t="shared" si="1"/>
        <v>15</v>
      </c>
      <c r="B22" s="12" t="s">
        <v>29</v>
      </c>
      <c r="C22" s="10"/>
      <c r="D22" s="10"/>
      <c r="E22" s="10"/>
      <c r="F22" s="11"/>
      <c r="G22" s="11"/>
      <c r="H22" s="11">
        <f>[2]Validado!K1105</f>
        <v>0</v>
      </c>
      <c r="I22" s="10">
        <f t="shared" si="0"/>
        <v>0</v>
      </c>
      <c r="J22" s="10"/>
      <c r="K22" s="10"/>
    </row>
    <row r="23" spans="1:11">
      <c r="A23" s="8">
        <f t="shared" si="1"/>
        <v>16</v>
      </c>
      <c r="B23" s="12" t="s">
        <v>30</v>
      </c>
      <c r="C23" s="10">
        <v>0</v>
      </c>
      <c r="D23" s="10">
        <v>0</v>
      </c>
      <c r="E23" s="10">
        <v>0</v>
      </c>
      <c r="F23" s="11">
        <v>0</v>
      </c>
      <c r="G23" s="11">
        <f>+[2]Validado!K1057</f>
        <v>0</v>
      </c>
      <c r="H23" s="11"/>
      <c r="I23" s="10">
        <f t="shared" si="0"/>
        <v>0</v>
      </c>
      <c r="J23" s="10"/>
      <c r="K23" s="10"/>
    </row>
    <row r="24" spans="1:11">
      <c r="A24" s="8">
        <f t="shared" si="1"/>
        <v>17</v>
      </c>
      <c r="B24" s="12" t="s">
        <v>31</v>
      </c>
      <c r="C24" s="10">
        <v>56500</v>
      </c>
      <c r="D24" s="10"/>
      <c r="E24" s="10"/>
      <c r="F24" s="11"/>
      <c r="G24" s="11"/>
      <c r="H24" s="11"/>
      <c r="I24" s="10">
        <f t="shared" si="0"/>
        <v>56500</v>
      </c>
      <c r="J24" s="10"/>
      <c r="K24" s="10">
        <f t="shared" ref="K24:K30" si="3">+I24-J24</f>
        <v>56500</v>
      </c>
    </row>
    <row r="25" spans="1:11">
      <c r="A25" s="8">
        <f t="shared" si="1"/>
        <v>18</v>
      </c>
      <c r="B25" s="13" t="s">
        <v>32</v>
      </c>
      <c r="C25" s="10">
        <v>0</v>
      </c>
      <c r="D25" s="10">
        <f>+[2]Validado!J1178</f>
        <v>1037199.6</v>
      </c>
      <c r="E25" s="10">
        <f>+[2]Validado!J1182</f>
        <v>0</v>
      </c>
      <c r="F25" s="11"/>
      <c r="G25" s="11"/>
      <c r="H25" s="11"/>
      <c r="I25" s="10">
        <f t="shared" si="0"/>
        <v>1037199.6</v>
      </c>
      <c r="J25" s="10"/>
      <c r="K25" s="10">
        <f t="shared" si="3"/>
        <v>1037199.6</v>
      </c>
    </row>
    <row r="26" spans="1:11">
      <c r="A26" s="8">
        <f t="shared" si="1"/>
        <v>19</v>
      </c>
      <c r="B26" s="12" t="s">
        <v>33</v>
      </c>
      <c r="C26" s="10">
        <v>139224.6</v>
      </c>
      <c r="D26" s="10"/>
      <c r="E26" s="10"/>
      <c r="F26" s="11"/>
      <c r="G26" s="11"/>
      <c r="H26" s="11"/>
      <c r="I26" s="10">
        <f t="shared" si="0"/>
        <v>139224.6</v>
      </c>
      <c r="J26" s="10"/>
      <c r="K26" s="10">
        <f t="shared" si="3"/>
        <v>139224.6</v>
      </c>
    </row>
    <row r="27" spans="1:11">
      <c r="A27" s="8">
        <f t="shared" si="1"/>
        <v>20</v>
      </c>
      <c r="B27" s="13" t="s">
        <v>34</v>
      </c>
      <c r="C27" s="10">
        <f>+[2]Validado!J1136</f>
        <v>2319178</v>
      </c>
      <c r="D27" s="10"/>
      <c r="E27" s="10">
        <f>+[2]Validado!J1142</f>
        <v>0</v>
      </c>
      <c r="F27" s="11">
        <f>+[2]Validado!J1157</f>
        <v>396500</v>
      </c>
      <c r="G27" s="11"/>
      <c r="H27" s="11"/>
      <c r="I27" s="10">
        <f t="shared" si="0"/>
        <v>2715678</v>
      </c>
      <c r="J27" s="10"/>
      <c r="K27" s="10">
        <f t="shared" si="3"/>
        <v>2715678</v>
      </c>
    </row>
    <row r="28" spans="1:11">
      <c r="A28" s="8">
        <f t="shared" si="1"/>
        <v>21</v>
      </c>
      <c r="B28" s="12" t="s">
        <v>35</v>
      </c>
      <c r="C28" s="10">
        <v>3088850.68</v>
      </c>
      <c r="D28" s="10"/>
      <c r="E28" s="10"/>
      <c r="F28" s="11"/>
      <c r="G28" s="11"/>
      <c r="H28" s="11"/>
      <c r="I28" s="10">
        <f t="shared" si="0"/>
        <v>3088850.68</v>
      </c>
      <c r="J28" s="10"/>
      <c r="K28" s="10">
        <f t="shared" si="3"/>
        <v>3088850.68</v>
      </c>
    </row>
    <row r="29" spans="1:11">
      <c r="A29" s="8">
        <f t="shared" si="1"/>
        <v>22</v>
      </c>
      <c r="B29" s="14" t="s">
        <v>36</v>
      </c>
      <c r="C29" s="10">
        <v>0</v>
      </c>
      <c r="D29" s="10">
        <v>0</v>
      </c>
      <c r="E29" s="10">
        <v>0</v>
      </c>
      <c r="F29" s="11">
        <v>0</v>
      </c>
      <c r="G29" s="11">
        <f>+[2]Validado!K1255</f>
        <v>0</v>
      </c>
      <c r="H29" s="11"/>
      <c r="I29" s="10">
        <f t="shared" si="0"/>
        <v>0</v>
      </c>
      <c r="J29" s="10"/>
      <c r="K29" s="10">
        <f t="shared" si="3"/>
        <v>0</v>
      </c>
    </row>
    <row r="30" spans="1:11">
      <c r="A30" s="8">
        <f t="shared" si="1"/>
        <v>23</v>
      </c>
      <c r="B30" s="14" t="s">
        <v>37</v>
      </c>
      <c r="C30" s="10">
        <f>+[2]Validado!J1244</f>
        <v>59332</v>
      </c>
      <c r="D30" s="10">
        <f>+[2]Validado!J1248</f>
        <v>463020</v>
      </c>
      <c r="E30" s="10">
        <f>+[2]Validado!J1252</f>
        <v>0</v>
      </c>
      <c r="F30" s="11"/>
      <c r="G30" s="11"/>
      <c r="H30" s="11"/>
      <c r="I30" s="10">
        <f t="shared" si="0"/>
        <v>522352</v>
      </c>
      <c r="J30" s="10"/>
      <c r="K30" s="10">
        <f t="shared" si="3"/>
        <v>522352</v>
      </c>
    </row>
    <row r="31" spans="1:11">
      <c r="A31" s="8">
        <f t="shared" si="1"/>
        <v>24</v>
      </c>
      <c r="B31" s="14" t="s">
        <v>38</v>
      </c>
      <c r="C31" s="10">
        <v>0</v>
      </c>
      <c r="D31" s="10">
        <v>0</v>
      </c>
      <c r="E31" s="10">
        <v>0</v>
      </c>
      <c r="F31" s="11">
        <v>0</v>
      </c>
      <c r="G31" s="11">
        <f>+[2]Validado!K1281</f>
        <v>191278</v>
      </c>
      <c r="H31" s="11"/>
      <c r="I31" s="10">
        <f t="shared" si="0"/>
        <v>191278</v>
      </c>
      <c r="J31" s="10"/>
      <c r="K31" s="10"/>
    </row>
    <row r="32" spans="1:11">
      <c r="A32" s="8">
        <f t="shared" si="1"/>
        <v>25</v>
      </c>
      <c r="B32" s="12" t="s">
        <v>39</v>
      </c>
      <c r="C32" s="10">
        <v>20677.73</v>
      </c>
      <c r="D32" s="10">
        <v>0</v>
      </c>
      <c r="E32" s="10">
        <v>0</v>
      </c>
      <c r="F32" s="11">
        <v>0</v>
      </c>
      <c r="G32" s="11">
        <v>0</v>
      </c>
      <c r="H32" s="11">
        <v>0</v>
      </c>
      <c r="I32" s="10">
        <f t="shared" si="0"/>
        <v>20677.73</v>
      </c>
      <c r="J32" s="10"/>
      <c r="K32" s="10">
        <f t="shared" ref="K32:K43" si="4">+I32-J32</f>
        <v>20677.73</v>
      </c>
    </row>
    <row r="33" spans="1:11">
      <c r="A33" s="8">
        <f t="shared" si="1"/>
        <v>26</v>
      </c>
      <c r="B33" s="14" t="s">
        <v>40</v>
      </c>
      <c r="C33" s="10">
        <f>+[2]Validado!K1262</f>
        <v>608052.19999999995</v>
      </c>
      <c r="D33" s="10">
        <v>0</v>
      </c>
      <c r="E33" s="10">
        <v>0</v>
      </c>
      <c r="F33" s="11">
        <v>0</v>
      </c>
      <c r="G33" s="11">
        <v>0</v>
      </c>
      <c r="H33" s="11"/>
      <c r="I33" s="10">
        <f t="shared" si="0"/>
        <v>608052.19999999995</v>
      </c>
      <c r="J33" s="10"/>
      <c r="K33" s="10">
        <f t="shared" si="4"/>
        <v>608052.19999999995</v>
      </c>
    </row>
    <row r="34" spans="1:11">
      <c r="A34" s="8">
        <f t="shared" si="1"/>
        <v>27</v>
      </c>
      <c r="B34" s="14" t="s">
        <v>41</v>
      </c>
      <c r="C34" s="10">
        <v>0</v>
      </c>
      <c r="D34" s="10">
        <v>0</v>
      </c>
      <c r="E34" s="10">
        <v>0</v>
      </c>
      <c r="F34" s="11">
        <v>0</v>
      </c>
      <c r="G34" s="11">
        <f>+[2]Validado!K1285</f>
        <v>344725</v>
      </c>
      <c r="H34" s="11">
        <f>+[2]Validado!J1292</f>
        <v>0</v>
      </c>
      <c r="I34" s="10">
        <f t="shared" si="0"/>
        <v>344725</v>
      </c>
      <c r="J34" s="10"/>
      <c r="K34" s="10">
        <f t="shared" si="4"/>
        <v>344725</v>
      </c>
    </row>
    <row r="35" spans="1:11">
      <c r="A35" s="8">
        <f t="shared" si="1"/>
        <v>28</v>
      </c>
      <c r="B35" s="14" t="s">
        <v>42</v>
      </c>
      <c r="C35" s="10">
        <v>47600</v>
      </c>
      <c r="D35" s="10"/>
      <c r="E35" s="10"/>
      <c r="F35" s="11"/>
      <c r="G35" s="11"/>
      <c r="H35" s="11"/>
      <c r="I35" s="10">
        <f t="shared" si="0"/>
        <v>47600</v>
      </c>
      <c r="J35" s="10"/>
      <c r="K35" s="10">
        <f t="shared" si="4"/>
        <v>47600</v>
      </c>
    </row>
    <row r="36" spans="1:11">
      <c r="A36" s="8">
        <f t="shared" si="1"/>
        <v>29</v>
      </c>
      <c r="B36" s="14" t="s">
        <v>43</v>
      </c>
      <c r="C36" s="10">
        <v>0</v>
      </c>
      <c r="D36" s="10">
        <v>0</v>
      </c>
      <c r="E36" s="10">
        <v>0</v>
      </c>
      <c r="F36" s="11">
        <v>0</v>
      </c>
      <c r="G36" s="11">
        <f>+[2]Validado!J1571</f>
        <v>368529.2</v>
      </c>
      <c r="H36" s="11">
        <f>[2]Validado!J1583</f>
        <v>232200</v>
      </c>
      <c r="I36" s="10">
        <f t="shared" si="0"/>
        <v>600729.19999999995</v>
      </c>
      <c r="J36" s="10"/>
      <c r="K36" s="10">
        <f t="shared" si="4"/>
        <v>600729.19999999995</v>
      </c>
    </row>
    <row r="37" spans="1:11">
      <c r="A37" s="8">
        <f t="shared" si="1"/>
        <v>30</v>
      </c>
      <c r="B37" s="14" t="s">
        <v>44</v>
      </c>
      <c r="C37" s="10">
        <v>943558.26</v>
      </c>
      <c r="D37" s="10"/>
      <c r="E37" s="10"/>
      <c r="F37" s="11"/>
      <c r="G37" s="11"/>
      <c r="H37" s="11"/>
      <c r="I37" s="10">
        <f t="shared" si="0"/>
        <v>943558.26</v>
      </c>
      <c r="J37" s="10"/>
      <c r="K37" s="10">
        <f t="shared" si="4"/>
        <v>943558.26</v>
      </c>
    </row>
    <row r="38" spans="1:11">
      <c r="A38" s="8">
        <f t="shared" si="1"/>
        <v>31</v>
      </c>
      <c r="B38" s="14" t="s">
        <v>45</v>
      </c>
      <c r="C38" s="10">
        <v>1096107.02</v>
      </c>
      <c r="D38" s="10"/>
      <c r="E38" s="10"/>
      <c r="F38" s="11"/>
      <c r="G38" s="11"/>
      <c r="H38" s="11"/>
      <c r="I38" s="10">
        <f t="shared" si="0"/>
        <v>1096107.02</v>
      </c>
      <c r="J38" s="10"/>
      <c r="K38" s="10">
        <f t="shared" si="4"/>
        <v>1096107.02</v>
      </c>
    </row>
    <row r="39" spans="1:11">
      <c r="A39" s="8">
        <f t="shared" si="1"/>
        <v>32</v>
      </c>
      <c r="B39" s="14" t="s">
        <v>46</v>
      </c>
      <c r="C39" s="10">
        <v>7670</v>
      </c>
      <c r="D39" s="10"/>
      <c r="E39" s="10"/>
      <c r="F39" s="11"/>
      <c r="G39" s="11"/>
      <c r="H39" s="11"/>
      <c r="I39" s="10">
        <f t="shared" si="0"/>
        <v>7670</v>
      </c>
      <c r="J39" s="10"/>
      <c r="K39" s="10">
        <f t="shared" si="4"/>
        <v>7670</v>
      </c>
    </row>
    <row r="40" spans="1:11">
      <c r="A40" s="8">
        <f t="shared" si="1"/>
        <v>33</v>
      </c>
      <c r="B40" s="14" t="s">
        <v>47</v>
      </c>
      <c r="C40" s="10">
        <v>0</v>
      </c>
      <c r="D40" s="10">
        <v>0</v>
      </c>
      <c r="E40" s="10">
        <v>0</v>
      </c>
      <c r="F40" s="11">
        <v>0</v>
      </c>
      <c r="G40" s="11">
        <f>+[2]Validado!K1459</f>
        <v>8702.5</v>
      </c>
      <c r="H40" s="11">
        <v>0</v>
      </c>
      <c r="I40" s="10">
        <f t="shared" si="0"/>
        <v>8702.5</v>
      </c>
      <c r="J40" s="10"/>
      <c r="K40" s="10">
        <f t="shared" si="4"/>
        <v>8702.5</v>
      </c>
    </row>
    <row r="41" spans="1:11">
      <c r="A41" s="8">
        <f t="shared" si="1"/>
        <v>34</v>
      </c>
      <c r="B41" s="9" t="s">
        <v>48</v>
      </c>
      <c r="C41" s="10">
        <f>+[2]Validado!K1463</f>
        <v>50701</v>
      </c>
      <c r="D41" s="10"/>
      <c r="E41" s="10"/>
      <c r="F41" s="11"/>
      <c r="G41" s="11"/>
      <c r="H41" s="11"/>
      <c r="I41" s="10">
        <f t="shared" si="0"/>
        <v>50701</v>
      </c>
      <c r="J41" s="10"/>
      <c r="K41" s="10">
        <f t="shared" si="4"/>
        <v>50701</v>
      </c>
    </row>
    <row r="42" spans="1:11">
      <c r="A42" s="8">
        <f t="shared" si="1"/>
        <v>35</v>
      </c>
      <c r="B42" s="9" t="s">
        <v>49</v>
      </c>
      <c r="C42" s="10">
        <v>148479.01999999999</v>
      </c>
      <c r="D42" s="10"/>
      <c r="E42" s="10"/>
      <c r="F42" s="11"/>
      <c r="G42" s="11"/>
      <c r="H42" s="11"/>
      <c r="I42" s="10">
        <f t="shared" si="0"/>
        <v>148479.01999999999</v>
      </c>
      <c r="J42" s="10"/>
      <c r="K42" s="10">
        <f t="shared" si="4"/>
        <v>148479.01999999999</v>
      </c>
    </row>
    <row r="43" spans="1:11">
      <c r="A43" s="8">
        <f t="shared" si="1"/>
        <v>36</v>
      </c>
      <c r="B43" s="9" t="s">
        <v>50</v>
      </c>
      <c r="C43" s="10">
        <v>204519.64</v>
      </c>
      <c r="D43" s="10"/>
      <c r="E43" s="10"/>
      <c r="F43" s="11"/>
      <c r="G43" s="11"/>
      <c r="H43" s="11"/>
      <c r="I43" s="10">
        <f t="shared" si="0"/>
        <v>204519.64</v>
      </c>
      <c r="J43" s="10"/>
      <c r="K43" s="10">
        <f t="shared" si="4"/>
        <v>204519.64</v>
      </c>
    </row>
    <row r="44" spans="1:11">
      <c r="A44" s="8">
        <f t="shared" si="1"/>
        <v>37</v>
      </c>
      <c r="B44" s="9" t="s">
        <v>51</v>
      </c>
      <c r="C44" s="10">
        <v>0</v>
      </c>
      <c r="D44" s="10">
        <v>0</v>
      </c>
      <c r="E44" s="10">
        <v>0</v>
      </c>
      <c r="F44" s="11">
        <v>0</v>
      </c>
      <c r="G44" s="11">
        <f>+[2]Validado!J1363</f>
        <v>803615.17</v>
      </c>
      <c r="H44" s="11"/>
      <c r="I44" s="10">
        <f t="shared" si="0"/>
        <v>803615.17</v>
      </c>
      <c r="J44" s="10"/>
      <c r="K44" s="10"/>
    </row>
    <row r="45" spans="1:11">
      <c r="A45" s="8">
        <f t="shared" si="1"/>
        <v>38</v>
      </c>
      <c r="B45" s="9" t="s">
        <v>52</v>
      </c>
      <c r="C45" s="10">
        <v>0</v>
      </c>
      <c r="D45" s="10">
        <v>0</v>
      </c>
      <c r="E45" s="10">
        <v>0</v>
      </c>
      <c r="F45" s="11">
        <f>+[2]Validado!J1394</f>
        <v>1652</v>
      </c>
      <c r="G45" s="11">
        <f>+[2]Validado!J1436</f>
        <v>1702720.77</v>
      </c>
      <c r="H45" s="11">
        <f>[2]Validado!J1455</f>
        <v>2144397.77</v>
      </c>
      <c r="I45" s="10">
        <f t="shared" si="0"/>
        <v>3848770.54</v>
      </c>
      <c r="J45" s="10"/>
      <c r="K45" s="10">
        <f t="shared" ref="K45:K51" si="5">+I45-J45</f>
        <v>3848770.54</v>
      </c>
    </row>
    <row r="46" spans="1:11">
      <c r="A46" s="8">
        <f t="shared" si="1"/>
        <v>39</v>
      </c>
      <c r="B46" s="9" t="s">
        <v>53</v>
      </c>
      <c r="C46" s="10">
        <v>0</v>
      </c>
      <c r="D46" s="10">
        <f>+[2]Validado!J1472</f>
        <v>3000</v>
      </c>
      <c r="E46" s="10">
        <f>+[2]Validado!J1478</f>
        <v>0</v>
      </c>
      <c r="F46" s="11">
        <v>0</v>
      </c>
      <c r="G46" s="11">
        <f>+[2]Validado!J1482</f>
        <v>0</v>
      </c>
      <c r="H46" s="11"/>
      <c r="I46" s="10">
        <f t="shared" si="0"/>
        <v>3000</v>
      </c>
      <c r="J46" s="10"/>
      <c r="K46" s="10">
        <f t="shared" si="5"/>
        <v>3000</v>
      </c>
    </row>
    <row r="47" spans="1:11">
      <c r="A47" s="8">
        <f t="shared" si="1"/>
        <v>40</v>
      </c>
      <c r="B47" s="15" t="s">
        <v>54</v>
      </c>
      <c r="C47" s="10"/>
      <c r="D47" s="10"/>
      <c r="E47" s="10"/>
      <c r="F47" s="11"/>
      <c r="G47" s="11"/>
      <c r="H47" s="11">
        <f>[2]Validado!J1488</f>
        <v>0</v>
      </c>
      <c r="I47" s="10">
        <f>H47</f>
        <v>0</v>
      </c>
      <c r="J47" s="10"/>
      <c r="K47" s="10"/>
    </row>
    <row r="48" spans="1:11">
      <c r="A48" s="8">
        <f t="shared" si="1"/>
        <v>41</v>
      </c>
      <c r="B48" s="9" t="s">
        <v>55</v>
      </c>
      <c r="C48" s="10">
        <v>0</v>
      </c>
      <c r="D48" s="10">
        <v>0</v>
      </c>
      <c r="E48" s="10">
        <f>+[2]Validado!J1538</f>
        <v>435496.29</v>
      </c>
      <c r="F48" s="11">
        <v>0</v>
      </c>
      <c r="G48" s="11">
        <f>+[2]Validado!J1541</f>
        <v>16520</v>
      </c>
      <c r="H48" s="11"/>
      <c r="I48" s="10">
        <f t="shared" ref="I48:I85" si="6">+C48+D48+E48+F48+G48+H48</f>
        <v>452016.29</v>
      </c>
      <c r="J48" s="10"/>
      <c r="K48" s="10"/>
    </row>
    <row r="49" spans="1:11">
      <c r="A49" s="8">
        <f t="shared" si="1"/>
        <v>42</v>
      </c>
      <c r="B49" s="9" t="s">
        <v>56</v>
      </c>
      <c r="C49" s="10">
        <v>0</v>
      </c>
      <c r="D49" s="10">
        <f>+[2]Validado!K1492</f>
        <v>124450</v>
      </c>
      <c r="E49" s="10">
        <v>0</v>
      </c>
      <c r="F49" s="11">
        <v>0</v>
      </c>
      <c r="G49" s="11">
        <v>0</v>
      </c>
      <c r="H49" s="11"/>
      <c r="I49" s="10">
        <f t="shared" si="6"/>
        <v>124450</v>
      </c>
      <c r="J49" s="10"/>
      <c r="K49" s="10"/>
    </row>
    <row r="50" spans="1:11">
      <c r="A50" s="8">
        <f t="shared" si="1"/>
        <v>43</v>
      </c>
      <c r="B50" s="9" t="s">
        <v>57</v>
      </c>
      <c r="C50" s="10">
        <v>0</v>
      </c>
      <c r="D50" s="10">
        <f>+[2]Validado!K1544</f>
        <v>2677000</v>
      </c>
      <c r="E50" s="10">
        <v>0</v>
      </c>
      <c r="F50" s="11">
        <v>0</v>
      </c>
      <c r="G50" s="11">
        <v>0</v>
      </c>
      <c r="H50" s="11">
        <v>0</v>
      </c>
      <c r="I50" s="10">
        <f t="shared" si="6"/>
        <v>2677000</v>
      </c>
      <c r="J50" s="10"/>
      <c r="K50" s="10">
        <f t="shared" si="5"/>
        <v>2677000</v>
      </c>
    </row>
    <row r="51" spans="1:11">
      <c r="A51" s="8">
        <f t="shared" si="1"/>
        <v>44</v>
      </c>
      <c r="B51" s="9" t="s">
        <v>58</v>
      </c>
      <c r="C51" s="10"/>
      <c r="D51" s="10"/>
      <c r="E51" s="10"/>
      <c r="F51" s="11">
        <f>+[2]Validado!J1554</f>
        <v>656600</v>
      </c>
      <c r="G51" s="11"/>
      <c r="H51" s="11"/>
      <c r="I51" s="10">
        <f t="shared" si="6"/>
        <v>656600</v>
      </c>
      <c r="J51" s="10"/>
      <c r="K51" s="10">
        <f t="shared" si="5"/>
        <v>656600</v>
      </c>
    </row>
    <row r="52" spans="1:11">
      <c r="A52" s="8">
        <f t="shared" si="1"/>
        <v>45</v>
      </c>
      <c r="B52" s="9" t="s">
        <v>59</v>
      </c>
      <c r="C52" s="10">
        <v>0</v>
      </c>
      <c r="D52" s="10">
        <v>0</v>
      </c>
      <c r="E52" s="10">
        <v>0</v>
      </c>
      <c r="F52" s="11">
        <v>0</v>
      </c>
      <c r="G52" s="11">
        <f>+[2]Validado!K1557</f>
        <v>254880</v>
      </c>
      <c r="H52" s="11"/>
      <c r="I52" s="10">
        <f t="shared" si="6"/>
        <v>254880</v>
      </c>
      <c r="J52" s="10"/>
      <c r="K52" s="10"/>
    </row>
    <row r="53" spans="1:11">
      <c r="A53" s="8">
        <f t="shared" si="1"/>
        <v>46</v>
      </c>
      <c r="B53" s="9" t="s">
        <v>60</v>
      </c>
      <c r="C53" s="10">
        <v>23735411.699999999</v>
      </c>
      <c r="D53" s="10">
        <v>0</v>
      </c>
      <c r="E53" s="10">
        <v>0</v>
      </c>
      <c r="F53" s="11">
        <v>0</v>
      </c>
      <c r="G53" s="11"/>
      <c r="H53" s="11"/>
      <c r="I53" s="10">
        <f t="shared" si="6"/>
        <v>23735411.699999999</v>
      </c>
      <c r="J53" s="10"/>
      <c r="K53" s="10">
        <f t="shared" ref="K53:K55" si="7">+I53-J53</f>
        <v>23735411.699999999</v>
      </c>
    </row>
    <row r="54" spans="1:11">
      <c r="A54" s="8">
        <f t="shared" si="1"/>
        <v>47</v>
      </c>
      <c r="B54" s="9" t="s">
        <v>61</v>
      </c>
      <c r="C54" s="10">
        <v>0</v>
      </c>
      <c r="D54" s="10">
        <v>0</v>
      </c>
      <c r="E54" s="10">
        <v>0</v>
      </c>
      <c r="F54" s="11">
        <v>0</v>
      </c>
      <c r="G54" s="11">
        <v>0</v>
      </c>
      <c r="H54" s="11">
        <f>+[2]Validado!J1710</f>
        <v>0</v>
      </c>
      <c r="I54" s="10">
        <f t="shared" si="6"/>
        <v>0</v>
      </c>
      <c r="J54" s="10"/>
      <c r="K54" s="10">
        <f t="shared" si="7"/>
        <v>0</v>
      </c>
    </row>
    <row r="55" spans="1:11">
      <c r="A55" s="8">
        <f t="shared" si="1"/>
        <v>48</v>
      </c>
      <c r="B55" s="9" t="s">
        <v>62</v>
      </c>
      <c r="C55" s="10">
        <v>0</v>
      </c>
      <c r="D55" s="10">
        <v>0</v>
      </c>
      <c r="E55" s="10">
        <v>0</v>
      </c>
      <c r="F55" s="11">
        <v>0</v>
      </c>
      <c r="G55" s="11">
        <f>+[2]Validado!J1769</f>
        <v>154462</v>
      </c>
      <c r="H55" s="11"/>
      <c r="I55" s="10">
        <f t="shared" si="6"/>
        <v>154462</v>
      </c>
      <c r="J55" s="10"/>
      <c r="K55" s="10">
        <f t="shared" si="7"/>
        <v>154462</v>
      </c>
    </row>
    <row r="56" spans="1:11">
      <c r="A56" s="8">
        <f t="shared" si="1"/>
        <v>49</v>
      </c>
      <c r="B56" s="9" t="s">
        <v>63</v>
      </c>
      <c r="C56" s="10">
        <v>0</v>
      </c>
      <c r="D56" s="10">
        <v>0</v>
      </c>
      <c r="E56" s="10">
        <v>0</v>
      </c>
      <c r="F56" s="11">
        <v>0</v>
      </c>
      <c r="G56" s="11">
        <f>+[2]Validado!J1685</f>
        <v>62723.12</v>
      </c>
      <c r="H56" s="11">
        <v>0</v>
      </c>
      <c r="I56" s="10">
        <f t="shared" si="6"/>
        <v>62723.12</v>
      </c>
      <c r="J56" s="10"/>
      <c r="K56" s="10"/>
    </row>
    <row r="57" spans="1:11">
      <c r="A57" s="8">
        <f t="shared" si="1"/>
        <v>50</v>
      </c>
      <c r="B57" s="9" t="s">
        <v>64</v>
      </c>
      <c r="C57" s="10">
        <v>16520</v>
      </c>
      <c r="D57" s="10">
        <v>0</v>
      </c>
      <c r="E57" s="10">
        <v>0</v>
      </c>
      <c r="F57" s="11">
        <v>0</v>
      </c>
      <c r="G57" s="11"/>
      <c r="H57" s="11"/>
      <c r="I57" s="10">
        <f t="shared" si="6"/>
        <v>16520</v>
      </c>
      <c r="J57" s="10"/>
      <c r="K57" s="10">
        <f t="shared" ref="K57:K69" si="8">+I57-J57</f>
        <v>16520</v>
      </c>
    </row>
    <row r="58" spans="1:11">
      <c r="A58" s="8">
        <f t="shared" si="1"/>
        <v>51</v>
      </c>
      <c r="B58" s="9" t="s">
        <v>65</v>
      </c>
      <c r="C58" s="10">
        <v>10384</v>
      </c>
      <c r="D58" s="10">
        <v>0</v>
      </c>
      <c r="E58" s="10">
        <v>0</v>
      </c>
      <c r="F58" s="11">
        <v>0</v>
      </c>
      <c r="G58" s="11"/>
      <c r="H58" s="11"/>
      <c r="I58" s="10">
        <f t="shared" si="6"/>
        <v>10384</v>
      </c>
      <c r="J58" s="10"/>
      <c r="K58" s="10">
        <f t="shared" si="8"/>
        <v>10384</v>
      </c>
    </row>
    <row r="59" spans="1:11">
      <c r="A59" s="8">
        <f t="shared" si="1"/>
        <v>52</v>
      </c>
      <c r="B59" s="9" t="s">
        <v>66</v>
      </c>
      <c r="C59" s="10">
        <v>0</v>
      </c>
      <c r="D59" s="10">
        <v>0</v>
      </c>
      <c r="E59" s="10">
        <v>0</v>
      </c>
      <c r="F59" s="11">
        <v>0</v>
      </c>
      <c r="G59" s="11">
        <f>+[2]Validado!K2015</f>
        <v>227275</v>
      </c>
      <c r="H59" s="11"/>
      <c r="I59" s="10">
        <f t="shared" si="6"/>
        <v>227275</v>
      </c>
      <c r="J59" s="10"/>
      <c r="K59" s="10">
        <f t="shared" si="8"/>
        <v>227275</v>
      </c>
    </row>
    <row r="60" spans="1:11">
      <c r="A60" s="8">
        <f t="shared" si="1"/>
        <v>53</v>
      </c>
      <c r="B60" s="9" t="s">
        <v>67</v>
      </c>
      <c r="C60" s="10">
        <v>86730</v>
      </c>
      <c r="D60" s="10">
        <v>0</v>
      </c>
      <c r="E60" s="10">
        <v>0</v>
      </c>
      <c r="F60" s="11">
        <v>0</v>
      </c>
      <c r="G60" s="11"/>
      <c r="H60" s="11"/>
      <c r="I60" s="10">
        <f t="shared" si="6"/>
        <v>86730</v>
      </c>
      <c r="J60" s="10"/>
      <c r="K60" s="10">
        <f t="shared" si="8"/>
        <v>86730</v>
      </c>
    </row>
    <row r="61" spans="1:11">
      <c r="A61" s="8">
        <f t="shared" si="1"/>
        <v>54</v>
      </c>
      <c r="B61" s="9" t="s">
        <v>68</v>
      </c>
      <c r="C61" s="10">
        <v>2628422.52</v>
      </c>
      <c r="D61" s="10">
        <v>0</v>
      </c>
      <c r="E61" s="10">
        <v>0</v>
      </c>
      <c r="F61" s="11">
        <v>0</v>
      </c>
      <c r="G61" s="11"/>
      <c r="H61" s="11"/>
      <c r="I61" s="10">
        <f t="shared" si="6"/>
        <v>2628422.52</v>
      </c>
      <c r="J61" s="10"/>
      <c r="K61" s="10">
        <f t="shared" si="8"/>
        <v>2628422.52</v>
      </c>
    </row>
    <row r="62" spans="1:11">
      <c r="A62" s="8">
        <f t="shared" si="1"/>
        <v>55</v>
      </c>
      <c r="B62" s="9" t="s">
        <v>69</v>
      </c>
      <c r="C62" s="10">
        <v>13500</v>
      </c>
      <c r="D62" s="10">
        <v>0</v>
      </c>
      <c r="E62" s="10">
        <v>0</v>
      </c>
      <c r="F62" s="11">
        <v>0</v>
      </c>
      <c r="G62" s="11"/>
      <c r="H62" s="11"/>
      <c r="I62" s="10">
        <f t="shared" si="6"/>
        <v>13500</v>
      </c>
      <c r="J62" s="10"/>
      <c r="K62" s="10">
        <f t="shared" si="8"/>
        <v>13500</v>
      </c>
    </row>
    <row r="63" spans="1:11">
      <c r="A63" s="8">
        <f t="shared" si="1"/>
        <v>56</v>
      </c>
      <c r="B63" s="9" t="s">
        <v>70</v>
      </c>
      <c r="C63" s="10">
        <v>23942.2</v>
      </c>
      <c r="D63" s="10">
        <v>0</v>
      </c>
      <c r="E63" s="10">
        <v>0</v>
      </c>
      <c r="F63" s="11">
        <v>0</v>
      </c>
      <c r="G63" s="11"/>
      <c r="H63" s="11"/>
      <c r="I63" s="10">
        <f t="shared" si="6"/>
        <v>23942.2</v>
      </c>
      <c r="J63" s="10"/>
      <c r="K63" s="10">
        <f t="shared" si="8"/>
        <v>23942.2</v>
      </c>
    </row>
    <row r="64" spans="1:11">
      <c r="A64" s="8">
        <f t="shared" si="1"/>
        <v>57</v>
      </c>
      <c r="B64" s="9" t="s">
        <v>71</v>
      </c>
      <c r="C64" s="10">
        <v>0</v>
      </c>
      <c r="D64" s="10">
        <v>0</v>
      </c>
      <c r="E64" s="10">
        <v>0</v>
      </c>
      <c r="F64" s="11">
        <v>0</v>
      </c>
      <c r="G64" s="11">
        <v>0</v>
      </c>
      <c r="H64" s="11">
        <f>+[2]Validado!J2201</f>
        <v>1429400</v>
      </c>
      <c r="I64" s="10">
        <f t="shared" si="6"/>
        <v>1429400</v>
      </c>
      <c r="J64" s="10"/>
      <c r="K64" s="10">
        <f t="shared" si="8"/>
        <v>1429400</v>
      </c>
    </row>
    <row r="65" spans="1:11">
      <c r="A65" s="8">
        <f t="shared" si="1"/>
        <v>58</v>
      </c>
      <c r="B65" s="9" t="s">
        <v>72</v>
      </c>
      <c r="C65" s="10">
        <v>820334.86</v>
      </c>
      <c r="D65" s="10">
        <v>0</v>
      </c>
      <c r="E65" s="10">
        <v>0</v>
      </c>
      <c r="F65" s="11">
        <v>0</v>
      </c>
      <c r="G65" s="11"/>
      <c r="H65" s="11"/>
      <c r="I65" s="10">
        <f t="shared" si="6"/>
        <v>820334.86</v>
      </c>
      <c r="J65" s="10"/>
      <c r="K65" s="10">
        <f t="shared" si="8"/>
        <v>820334.86</v>
      </c>
    </row>
    <row r="66" spans="1:11" s="1" customFormat="1">
      <c r="A66" s="8">
        <f t="shared" si="1"/>
        <v>59</v>
      </c>
      <c r="B66" s="9" t="s">
        <v>73</v>
      </c>
      <c r="C66" s="10">
        <v>0</v>
      </c>
      <c r="D66" s="10">
        <v>0</v>
      </c>
      <c r="E66" s="10">
        <v>0</v>
      </c>
      <c r="F66" s="11">
        <v>0</v>
      </c>
      <c r="G66" s="11">
        <f>+[2]Validado!J2005</f>
        <v>141807.79999999999</v>
      </c>
      <c r="H66" s="11">
        <f>+[2]Validado!J2011</f>
        <v>60784.160000000003</v>
      </c>
      <c r="I66" s="10">
        <f t="shared" si="6"/>
        <v>202591.96</v>
      </c>
      <c r="J66" s="10"/>
      <c r="K66" s="10">
        <f t="shared" si="8"/>
        <v>202591.96</v>
      </c>
    </row>
    <row r="67" spans="1:11" s="1" customFormat="1">
      <c r="A67" s="8">
        <f t="shared" si="1"/>
        <v>60</v>
      </c>
      <c r="B67" s="9" t="s">
        <v>74</v>
      </c>
      <c r="C67" s="10">
        <v>82423</v>
      </c>
      <c r="D67" s="10">
        <v>0</v>
      </c>
      <c r="E67" s="10">
        <v>0</v>
      </c>
      <c r="F67" s="11">
        <v>0</v>
      </c>
      <c r="G67" s="11"/>
      <c r="H67" s="11"/>
      <c r="I67" s="10">
        <f t="shared" si="6"/>
        <v>82423</v>
      </c>
      <c r="J67" s="10"/>
      <c r="K67" s="10">
        <f t="shared" si="8"/>
        <v>82423</v>
      </c>
    </row>
    <row r="68" spans="1:11">
      <c r="A68" s="8">
        <f t="shared" si="1"/>
        <v>61</v>
      </c>
      <c r="B68" s="9" t="s">
        <v>75</v>
      </c>
      <c r="C68" s="10">
        <v>164887</v>
      </c>
      <c r="D68" s="10"/>
      <c r="E68" s="10"/>
      <c r="F68" s="11"/>
      <c r="G68" s="11"/>
      <c r="H68" s="11"/>
      <c r="I68" s="10">
        <f t="shared" si="6"/>
        <v>164887</v>
      </c>
      <c r="J68" s="10"/>
      <c r="K68" s="10">
        <f t="shared" si="8"/>
        <v>164887</v>
      </c>
    </row>
    <row r="69" spans="1:11">
      <c r="A69" s="8">
        <f t="shared" si="1"/>
        <v>62</v>
      </c>
      <c r="B69" s="9" t="s">
        <v>76</v>
      </c>
      <c r="C69" s="10">
        <v>0</v>
      </c>
      <c r="D69" s="10">
        <v>0</v>
      </c>
      <c r="E69" s="10">
        <v>0</v>
      </c>
      <c r="F69" s="11"/>
      <c r="G69" s="11">
        <f>+[2]Validado!K1589</f>
        <v>20900</v>
      </c>
      <c r="H69" s="11"/>
      <c r="I69" s="10">
        <f t="shared" si="6"/>
        <v>20900</v>
      </c>
      <c r="J69" s="10">
        <v>329867.63</v>
      </c>
      <c r="K69" s="10">
        <f t="shared" si="8"/>
        <v>-308967.63</v>
      </c>
    </row>
    <row r="70" spans="1:11">
      <c r="A70" s="8">
        <f t="shared" si="1"/>
        <v>63</v>
      </c>
      <c r="B70" s="9" t="s">
        <v>77</v>
      </c>
      <c r="C70" s="10">
        <v>0</v>
      </c>
      <c r="D70" s="10">
        <v>0</v>
      </c>
      <c r="E70" s="10">
        <v>0</v>
      </c>
      <c r="F70" s="11">
        <v>0</v>
      </c>
      <c r="G70" s="11">
        <v>0</v>
      </c>
      <c r="H70" s="11">
        <f>+[2]Validado!K1603</f>
        <v>0</v>
      </c>
      <c r="I70" s="10">
        <f t="shared" si="6"/>
        <v>0</v>
      </c>
      <c r="J70" s="10"/>
      <c r="K70" s="10"/>
    </row>
    <row r="71" spans="1:11">
      <c r="A71" s="8">
        <f t="shared" si="1"/>
        <v>64</v>
      </c>
      <c r="B71" s="9" t="s">
        <v>78</v>
      </c>
      <c r="C71" s="10">
        <v>0</v>
      </c>
      <c r="D71" s="10">
        <v>0</v>
      </c>
      <c r="E71" s="10">
        <v>0</v>
      </c>
      <c r="F71" s="11">
        <v>0</v>
      </c>
      <c r="G71" s="11">
        <f>+[2]Validado!J1751</f>
        <v>581268.79</v>
      </c>
      <c r="H71" s="11">
        <f>+[2]Validado!J1764</f>
        <v>0</v>
      </c>
      <c r="I71" s="10">
        <f t="shared" si="6"/>
        <v>581268.79</v>
      </c>
      <c r="J71" s="10"/>
      <c r="K71" s="10">
        <f t="shared" ref="K71:K75" si="9">+I71-J71</f>
        <v>581268.79</v>
      </c>
    </row>
    <row r="72" spans="1:11">
      <c r="A72" s="8">
        <f t="shared" si="1"/>
        <v>65</v>
      </c>
      <c r="B72" s="9" t="s">
        <v>79</v>
      </c>
      <c r="C72" s="10">
        <v>872240</v>
      </c>
      <c r="D72" s="10">
        <v>0</v>
      </c>
      <c r="E72" s="10">
        <v>0</v>
      </c>
      <c r="F72" s="11">
        <v>0</v>
      </c>
      <c r="G72" s="11"/>
      <c r="H72" s="11"/>
      <c r="I72" s="10">
        <f t="shared" si="6"/>
        <v>872240</v>
      </c>
      <c r="J72" s="10"/>
      <c r="K72" s="10">
        <f t="shared" si="9"/>
        <v>872240</v>
      </c>
    </row>
    <row r="73" spans="1:11">
      <c r="A73" s="8">
        <f t="shared" ref="A73:A136" si="10">+A72+1</f>
        <v>66</v>
      </c>
      <c r="B73" s="9" t="s">
        <v>80</v>
      </c>
      <c r="C73" s="10">
        <v>235759.28</v>
      </c>
      <c r="D73" s="10"/>
      <c r="E73" s="10"/>
      <c r="F73" s="11"/>
      <c r="G73" s="11"/>
      <c r="H73" s="11"/>
      <c r="I73" s="10">
        <f t="shared" si="6"/>
        <v>235759.28</v>
      </c>
      <c r="J73" s="10"/>
      <c r="K73" s="10">
        <f t="shared" si="9"/>
        <v>235759.28</v>
      </c>
    </row>
    <row r="74" spans="1:11">
      <c r="A74" s="8">
        <f t="shared" si="10"/>
        <v>67</v>
      </c>
      <c r="B74" s="9" t="s">
        <v>81</v>
      </c>
      <c r="C74" s="10">
        <v>11000</v>
      </c>
      <c r="D74" s="10"/>
      <c r="E74" s="10"/>
      <c r="F74" s="11"/>
      <c r="G74" s="11"/>
      <c r="H74" s="11"/>
      <c r="I74" s="10">
        <f t="shared" si="6"/>
        <v>11000</v>
      </c>
      <c r="J74" s="10"/>
      <c r="K74" s="10">
        <f t="shared" si="9"/>
        <v>11000</v>
      </c>
    </row>
    <row r="75" spans="1:11">
      <c r="A75" s="8">
        <f t="shared" si="10"/>
        <v>68</v>
      </c>
      <c r="B75" s="9" t="s">
        <v>82</v>
      </c>
      <c r="C75" s="10"/>
      <c r="D75" s="10"/>
      <c r="E75" s="10">
        <f>+[2]Validado!J1675</f>
        <v>692240</v>
      </c>
      <c r="F75" s="11"/>
      <c r="G75" s="11"/>
      <c r="H75" s="11"/>
      <c r="I75" s="10">
        <f t="shared" si="6"/>
        <v>692240</v>
      </c>
      <c r="J75" s="10"/>
      <c r="K75" s="10">
        <f t="shared" si="9"/>
        <v>692240</v>
      </c>
    </row>
    <row r="76" spans="1:11">
      <c r="A76" s="8">
        <f t="shared" si="10"/>
        <v>69</v>
      </c>
      <c r="B76" s="9" t="s">
        <v>83</v>
      </c>
      <c r="C76" s="10">
        <v>0</v>
      </c>
      <c r="D76" s="10">
        <v>0</v>
      </c>
      <c r="E76" s="10">
        <f>+[2]Validado!K1772</f>
        <v>389514.77</v>
      </c>
      <c r="F76" s="11">
        <v>0</v>
      </c>
      <c r="G76" s="11">
        <v>0</v>
      </c>
      <c r="H76" s="11"/>
      <c r="I76" s="10">
        <f t="shared" si="6"/>
        <v>389514.77</v>
      </c>
      <c r="J76" s="10"/>
      <c r="K76" s="10"/>
    </row>
    <row r="77" spans="1:11">
      <c r="A77" s="8">
        <f t="shared" si="10"/>
        <v>70</v>
      </c>
      <c r="B77" s="9" t="s">
        <v>84</v>
      </c>
      <c r="C77" s="10">
        <v>80999.86</v>
      </c>
      <c r="D77" s="10"/>
      <c r="E77" s="10"/>
      <c r="F77" s="11"/>
      <c r="G77" s="11"/>
      <c r="H77" s="11"/>
      <c r="I77" s="10">
        <f t="shared" si="6"/>
        <v>80999.86</v>
      </c>
      <c r="J77" s="10"/>
      <c r="K77" s="10">
        <f t="shared" ref="K77:K85" si="11">+I77-J77</f>
        <v>80999.86</v>
      </c>
    </row>
    <row r="78" spans="1:11">
      <c r="A78" s="8">
        <f t="shared" si="10"/>
        <v>71</v>
      </c>
      <c r="B78" s="9" t="s">
        <v>85</v>
      </c>
      <c r="C78" s="10">
        <f>+[2]Validado!K1834</f>
        <v>974457.86</v>
      </c>
      <c r="D78" s="10"/>
      <c r="E78" s="10"/>
      <c r="F78" s="11"/>
      <c r="G78" s="11"/>
      <c r="H78" s="11"/>
      <c r="I78" s="10">
        <f t="shared" si="6"/>
        <v>974457.86</v>
      </c>
      <c r="J78" s="10"/>
      <c r="K78" s="10">
        <f t="shared" si="11"/>
        <v>974457.86</v>
      </c>
    </row>
    <row r="79" spans="1:11">
      <c r="A79" s="8">
        <f t="shared" si="10"/>
        <v>72</v>
      </c>
      <c r="B79" s="9" t="s">
        <v>86</v>
      </c>
      <c r="C79" s="10">
        <v>0</v>
      </c>
      <c r="D79" s="10">
        <f>+[2]Validado!J1869</f>
        <v>1292953.73</v>
      </c>
      <c r="E79" s="10"/>
      <c r="F79" s="11">
        <f>+[2]Validado!J1872</f>
        <v>632244</v>
      </c>
      <c r="G79" s="11"/>
      <c r="H79" s="11"/>
      <c r="I79" s="10">
        <f t="shared" si="6"/>
        <v>1925197.73</v>
      </c>
      <c r="J79" s="10"/>
      <c r="K79" s="10">
        <f t="shared" si="11"/>
        <v>1925197.73</v>
      </c>
    </row>
    <row r="80" spans="1:11">
      <c r="A80" s="8">
        <f t="shared" si="10"/>
        <v>73</v>
      </c>
      <c r="B80" s="9" t="s">
        <v>87</v>
      </c>
      <c r="C80" s="10">
        <v>4370.68</v>
      </c>
      <c r="D80" s="10"/>
      <c r="E80" s="10"/>
      <c r="F80" s="11"/>
      <c r="G80" s="11"/>
      <c r="H80" s="11"/>
      <c r="I80" s="10">
        <f t="shared" si="6"/>
        <v>4370.68</v>
      </c>
      <c r="J80" s="10"/>
      <c r="K80" s="10">
        <f t="shared" si="11"/>
        <v>4370.68</v>
      </c>
    </row>
    <row r="81" spans="1:11">
      <c r="A81" s="8">
        <f t="shared" si="10"/>
        <v>74</v>
      </c>
      <c r="B81" s="9" t="s">
        <v>88</v>
      </c>
      <c r="C81" s="10">
        <v>34119.839999999997</v>
      </c>
      <c r="D81" s="10"/>
      <c r="E81" s="10"/>
      <c r="F81" s="11"/>
      <c r="G81" s="11"/>
      <c r="H81" s="11"/>
      <c r="I81" s="10">
        <f t="shared" si="6"/>
        <v>34119.839999999997</v>
      </c>
      <c r="J81" s="10"/>
      <c r="K81" s="10">
        <f t="shared" si="11"/>
        <v>34119.839999999997</v>
      </c>
    </row>
    <row r="82" spans="1:11">
      <c r="A82" s="8">
        <f t="shared" si="10"/>
        <v>75</v>
      </c>
      <c r="B82" s="9" t="s">
        <v>89</v>
      </c>
      <c r="C82" s="10">
        <v>1365178.93</v>
      </c>
      <c r="D82" s="10"/>
      <c r="E82" s="10"/>
      <c r="F82" s="11"/>
      <c r="G82" s="11"/>
      <c r="H82" s="11"/>
      <c r="I82" s="10">
        <f t="shared" si="6"/>
        <v>1365178.93</v>
      </c>
      <c r="J82" s="10"/>
      <c r="K82" s="10">
        <f t="shared" si="11"/>
        <v>1365178.93</v>
      </c>
    </row>
    <row r="83" spans="1:11">
      <c r="A83" s="8">
        <f t="shared" si="10"/>
        <v>76</v>
      </c>
      <c r="B83" s="9" t="s">
        <v>90</v>
      </c>
      <c r="C83" s="10">
        <v>56020.91</v>
      </c>
      <c r="D83" s="10"/>
      <c r="E83" s="10"/>
      <c r="F83" s="11"/>
      <c r="G83" s="11"/>
      <c r="H83" s="11"/>
      <c r="I83" s="10">
        <f t="shared" si="6"/>
        <v>56020.91</v>
      </c>
      <c r="J83" s="10"/>
      <c r="K83" s="10">
        <f t="shared" si="11"/>
        <v>56020.91</v>
      </c>
    </row>
    <row r="84" spans="1:11">
      <c r="A84" s="8">
        <f t="shared" si="10"/>
        <v>77</v>
      </c>
      <c r="B84" s="9" t="s">
        <v>91</v>
      </c>
      <c r="C84" s="10">
        <f>+[2]Validado!K1825</f>
        <v>263804.07</v>
      </c>
      <c r="D84" s="10"/>
      <c r="E84" s="10"/>
      <c r="F84" s="11"/>
      <c r="G84" s="11"/>
      <c r="H84" s="11"/>
      <c r="I84" s="10">
        <f t="shared" si="6"/>
        <v>263804.07</v>
      </c>
      <c r="J84" s="10"/>
      <c r="K84" s="10">
        <f t="shared" si="11"/>
        <v>263804.07</v>
      </c>
    </row>
    <row r="85" spans="1:11">
      <c r="A85" s="8">
        <f t="shared" si="10"/>
        <v>78</v>
      </c>
      <c r="B85" s="9" t="s">
        <v>92</v>
      </c>
      <c r="C85" s="10">
        <v>528627.4</v>
      </c>
      <c r="D85" s="10"/>
      <c r="E85" s="10"/>
      <c r="F85" s="11"/>
      <c r="G85" s="11"/>
      <c r="H85" s="11"/>
      <c r="I85" s="10">
        <f t="shared" si="6"/>
        <v>528627.4</v>
      </c>
      <c r="J85" s="10"/>
      <c r="K85" s="10">
        <f t="shared" si="11"/>
        <v>528627.4</v>
      </c>
    </row>
    <row r="86" spans="1:11">
      <c r="A86" s="8">
        <f t="shared" si="10"/>
        <v>79</v>
      </c>
      <c r="B86" s="9" t="s">
        <v>93</v>
      </c>
      <c r="C86" s="10"/>
      <c r="D86" s="10"/>
      <c r="E86" s="10"/>
      <c r="F86" s="11"/>
      <c r="G86" s="11"/>
      <c r="H86" s="11">
        <f>[2]Validado!K4443</f>
        <v>478237.5</v>
      </c>
      <c r="I86" s="10">
        <f>H86</f>
        <v>478237.5</v>
      </c>
      <c r="J86" s="10"/>
      <c r="K86" s="10"/>
    </row>
    <row r="87" spans="1:11">
      <c r="A87" s="8">
        <f t="shared" si="10"/>
        <v>80</v>
      </c>
      <c r="B87" s="9" t="s">
        <v>94</v>
      </c>
      <c r="C87" s="10">
        <v>0</v>
      </c>
      <c r="D87" s="10">
        <v>0</v>
      </c>
      <c r="E87" s="10">
        <v>0</v>
      </c>
      <c r="F87" s="11">
        <v>0</v>
      </c>
      <c r="G87" s="11">
        <f>+[2]Validado!J1880</f>
        <v>1275063.54</v>
      </c>
      <c r="H87" s="11"/>
      <c r="I87" s="10">
        <f t="shared" ref="I87:I131" si="12">+C87+D87+E87+F87+G87+H87</f>
        <v>1275063.54</v>
      </c>
      <c r="J87" s="10"/>
      <c r="K87" s="10">
        <f t="shared" ref="K87:K101" si="13">+I87-J87</f>
        <v>1275063.54</v>
      </c>
    </row>
    <row r="88" spans="1:11">
      <c r="A88" s="8">
        <f t="shared" si="10"/>
        <v>81</v>
      </c>
      <c r="B88" s="9" t="s">
        <v>95</v>
      </c>
      <c r="C88" s="10">
        <v>98574.56</v>
      </c>
      <c r="D88" s="10"/>
      <c r="E88" s="10"/>
      <c r="F88" s="11"/>
      <c r="G88" s="11"/>
      <c r="H88" s="11"/>
      <c r="I88" s="10">
        <f t="shared" si="12"/>
        <v>98574.56</v>
      </c>
      <c r="J88" s="10"/>
      <c r="K88" s="10">
        <f t="shared" si="13"/>
        <v>98574.56</v>
      </c>
    </row>
    <row r="89" spans="1:11">
      <c r="A89" s="8">
        <f t="shared" si="10"/>
        <v>82</v>
      </c>
      <c r="B89" s="9" t="s">
        <v>96</v>
      </c>
      <c r="C89" s="10">
        <f>+[2]Validado!K1986</f>
        <v>477617.66</v>
      </c>
      <c r="D89" s="10">
        <v>0</v>
      </c>
      <c r="E89" s="10">
        <v>0</v>
      </c>
      <c r="F89" s="11"/>
      <c r="G89" s="11"/>
      <c r="H89" s="11"/>
      <c r="I89" s="10">
        <f t="shared" si="12"/>
        <v>477617.66</v>
      </c>
      <c r="J89" s="10"/>
      <c r="K89" s="10">
        <f t="shared" si="13"/>
        <v>477617.66</v>
      </c>
    </row>
    <row r="90" spans="1:11">
      <c r="A90" s="8">
        <f t="shared" si="10"/>
        <v>83</v>
      </c>
      <c r="B90" s="9" t="s">
        <v>97</v>
      </c>
      <c r="C90" s="10">
        <v>969161.38</v>
      </c>
      <c r="D90" s="10">
        <v>0</v>
      </c>
      <c r="E90" s="10">
        <v>0</v>
      </c>
      <c r="F90" s="11">
        <v>0</v>
      </c>
      <c r="G90" s="11"/>
      <c r="H90" s="11"/>
      <c r="I90" s="10">
        <f t="shared" si="12"/>
        <v>969161.38</v>
      </c>
      <c r="J90" s="10"/>
      <c r="K90" s="10">
        <f t="shared" si="13"/>
        <v>969161.38</v>
      </c>
    </row>
    <row r="91" spans="1:11">
      <c r="A91" s="8">
        <f t="shared" si="10"/>
        <v>84</v>
      </c>
      <c r="B91" s="9" t="s">
        <v>98</v>
      </c>
      <c r="C91" s="10">
        <v>0</v>
      </c>
      <c r="D91" s="10">
        <v>0</v>
      </c>
      <c r="E91" s="10">
        <f>+[2]Validado!J1621</f>
        <v>363440</v>
      </c>
      <c r="F91" s="11">
        <v>0</v>
      </c>
      <c r="G91" s="11">
        <f>+[2]Validado!J1629</f>
        <v>388515</v>
      </c>
      <c r="H91" s="11"/>
      <c r="I91" s="10">
        <f t="shared" si="12"/>
        <v>751955</v>
      </c>
      <c r="J91" s="10"/>
      <c r="K91" s="10">
        <f t="shared" si="13"/>
        <v>751955</v>
      </c>
    </row>
    <row r="92" spans="1:11">
      <c r="A92" s="8">
        <f t="shared" si="10"/>
        <v>85</v>
      </c>
      <c r="B92" s="9" t="s">
        <v>99</v>
      </c>
      <c r="C92" s="10">
        <v>0</v>
      </c>
      <c r="D92" s="10">
        <v>0</v>
      </c>
      <c r="E92" s="10">
        <v>0</v>
      </c>
      <c r="F92" s="11">
        <f>+[2]Validado!J1935</f>
        <v>2743895.48</v>
      </c>
      <c r="G92" s="11">
        <f>+[2]Validado!J1974</f>
        <v>4355880.5999999996</v>
      </c>
      <c r="H92" s="11">
        <f>+[2]Validado!J1981</f>
        <v>0</v>
      </c>
      <c r="I92" s="10">
        <f t="shared" si="12"/>
        <v>7099776.0800000001</v>
      </c>
      <c r="J92" s="10">
        <v>6762451.4800000004</v>
      </c>
      <c r="K92" s="10">
        <f t="shared" si="13"/>
        <v>337324.59999999963</v>
      </c>
    </row>
    <row r="93" spans="1:11">
      <c r="A93" s="8">
        <f t="shared" si="10"/>
        <v>86</v>
      </c>
      <c r="B93" s="9" t="s">
        <v>100</v>
      </c>
      <c r="C93" s="10">
        <v>2835018.79</v>
      </c>
      <c r="D93" s="10"/>
      <c r="E93" s="10"/>
      <c r="F93" s="11"/>
      <c r="G93" s="11"/>
      <c r="H93" s="11"/>
      <c r="I93" s="10">
        <f t="shared" si="12"/>
        <v>2835018.79</v>
      </c>
      <c r="J93" s="10"/>
      <c r="K93" s="10">
        <f t="shared" si="13"/>
        <v>2835018.79</v>
      </c>
    </row>
    <row r="94" spans="1:11">
      <c r="A94" s="8">
        <f t="shared" si="10"/>
        <v>87</v>
      </c>
      <c r="B94" s="9" t="s">
        <v>101</v>
      </c>
      <c r="C94" s="10">
        <v>390500</v>
      </c>
      <c r="D94" s="10">
        <v>0</v>
      </c>
      <c r="E94" s="10">
        <f>+[2]Validado!K2088</f>
        <v>0</v>
      </c>
      <c r="F94" s="11">
        <v>0</v>
      </c>
      <c r="G94" s="11"/>
      <c r="H94" s="11"/>
      <c r="I94" s="10">
        <f t="shared" si="12"/>
        <v>390500</v>
      </c>
      <c r="J94" s="10"/>
      <c r="K94" s="10">
        <f t="shared" si="13"/>
        <v>390500</v>
      </c>
    </row>
    <row r="95" spans="1:11">
      <c r="A95" s="8">
        <f t="shared" si="10"/>
        <v>88</v>
      </c>
      <c r="B95" s="9" t="s">
        <v>102</v>
      </c>
      <c r="C95" s="10">
        <v>109599.93</v>
      </c>
      <c r="D95" s="10">
        <v>0</v>
      </c>
      <c r="E95" s="10">
        <v>0</v>
      </c>
      <c r="F95" s="11">
        <v>0</v>
      </c>
      <c r="G95" s="11"/>
      <c r="H95" s="11"/>
      <c r="I95" s="10">
        <f t="shared" si="12"/>
        <v>109599.93</v>
      </c>
      <c r="J95" s="10"/>
      <c r="K95" s="10">
        <f t="shared" si="13"/>
        <v>109599.93</v>
      </c>
    </row>
    <row r="96" spans="1:11">
      <c r="A96" s="8">
        <f t="shared" si="10"/>
        <v>89</v>
      </c>
      <c r="B96" s="9" t="s">
        <v>103</v>
      </c>
      <c r="C96" s="10">
        <v>82298.720000000001</v>
      </c>
      <c r="D96" s="10">
        <v>0</v>
      </c>
      <c r="E96" s="10">
        <v>0</v>
      </c>
      <c r="F96" s="11">
        <v>0</v>
      </c>
      <c r="G96" s="11"/>
      <c r="H96" s="11"/>
      <c r="I96" s="10">
        <f t="shared" si="12"/>
        <v>82298.720000000001</v>
      </c>
      <c r="J96" s="10"/>
      <c r="K96" s="10">
        <f t="shared" si="13"/>
        <v>82298.720000000001</v>
      </c>
    </row>
    <row r="97" spans="1:11">
      <c r="A97" s="8">
        <f t="shared" si="10"/>
        <v>90</v>
      </c>
      <c r="B97" s="9" t="s">
        <v>104</v>
      </c>
      <c r="C97" s="10">
        <v>213200</v>
      </c>
      <c r="D97" s="10">
        <v>0</v>
      </c>
      <c r="E97" s="10">
        <v>0</v>
      </c>
      <c r="F97" s="11">
        <v>0</v>
      </c>
      <c r="G97" s="11"/>
      <c r="H97" s="11"/>
      <c r="I97" s="10">
        <f t="shared" si="12"/>
        <v>213200</v>
      </c>
      <c r="J97" s="10"/>
      <c r="K97" s="10">
        <f t="shared" si="13"/>
        <v>213200</v>
      </c>
    </row>
    <row r="98" spans="1:11">
      <c r="A98" s="8">
        <f t="shared" si="10"/>
        <v>91</v>
      </c>
      <c r="B98" s="9" t="s">
        <v>105</v>
      </c>
      <c r="C98" s="10">
        <v>112100</v>
      </c>
      <c r="D98" s="10">
        <v>0</v>
      </c>
      <c r="E98" s="10">
        <v>0</v>
      </c>
      <c r="F98" s="11">
        <v>0</v>
      </c>
      <c r="G98" s="11"/>
      <c r="H98" s="11"/>
      <c r="I98" s="10">
        <f t="shared" si="12"/>
        <v>112100</v>
      </c>
      <c r="J98" s="10"/>
      <c r="K98" s="10">
        <f t="shared" si="13"/>
        <v>112100</v>
      </c>
    </row>
    <row r="99" spans="1:11">
      <c r="A99" s="8">
        <f t="shared" si="10"/>
        <v>92</v>
      </c>
      <c r="B99" s="9" t="s">
        <v>106</v>
      </c>
      <c r="C99" s="10">
        <v>0</v>
      </c>
      <c r="D99" s="10">
        <v>0</v>
      </c>
      <c r="E99" s="10">
        <v>0</v>
      </c>
      <c r="F99" s="11">
        <v>0</v>
      </c>
      <c r="G99" s="11">
        <f>+[2]Validado!K2101</f>
        <v>32000</v>
      </c>
      <c r="H99" s="11"/>
      <c r="I99" s="10">
        <f t="shared" si="12"/>
        <v>32000</v>
      </c>
      <c r="J99" s="10"/>
      <c r="K99" s="10">
        <f t="shared" si="13"/>
        <v>32000</v>
      </c>
    </row>
    <row r="100" spans="1:11">
      <c r="A100" s="8">
        <f t="shared" si="10"/>
        <v>93</v>
      </c>
      <c r="B100" s="9" t="s">
        <v>107</v>
      </c>
      <c r="C100" s="10">
        <v>0</v>
      </c>
      <c r="D100" s="10">
        <v>0</v>
      </c>
      <c r="E100" s="10">
        <v>0</v>
      </c>
      <c r="F100" s="11">
        <v>0</v>
      </c>
      <c r="G100" s="11">
        <f>+[2]Validado!K2176</f>
        <v>143488</v>
      </c>
      <c r="H100" s="11"/>
      <c r="I100" s="10">
        <f t="shared" si="12"/>
        <v>143488</v>
      </c>
      <c r="J100" s="10"/>
      <c r="K100" s="10">
        <f t="shared" si="13"/>
        <v>143488</v>
      </c>
    </row>
    <row r="101" spans="1:11">
      <c r="A101" s="8">
        <f t="shared" si="10"/>
        <v>94</v>
      </c>
      <c r="B101" s="9" t="s">
        <v>108</v>
      </c>
      <c r="C101" s="10">
        <v>0</v>
      </c>
      <c r="D101" s="10">
        <v>0</v>
      </c>
      <c r="E101" s="10">
        <f>+[2]Validado!J2131</f>
        <v>10645161</v>
      </c>
      <c r="F101" s="11">
        <f>+[2]Validado!J2169</f>
        <v>17793204.219999999</v>
      </c>
      <c r="G101" s="11">
        <f>+[2]Validado!J2172</f>
        <v>195300</v>
      </c>
      <c r="H101" s="11"/>
      <c r="I101" s="10">
        <f t="shared" si="12"/>
        <v>28633665.219999999</v>
      </c>
      <c r="J101" s="10"/>
      <c r="K101" s="10">
        <f t="shared" si="13"/>
        <v>28633665.219999999</v>
      </c>
    </row>
    <row r="102" spans="1:11">
      <c r="A102" s="8">
        <f t="shared" si="10"/>
        <v>95</v>
      </c>
      <c r="B102" s="9" t="s">
        <v>109</v>
      </c>
      <c r="C102" s="10">
        <v>0</v>
      </c>
      <c r="D102" s="10">
        <v>0</v>
      </c>
      <c r="E102" s="10">
        <v>0</v>
      </c>
      <c r="F102" s="11">
        <v>0</v>
      </c>
      <c r="G102" s="11">
        <f>+[2]Validado!J2457</f>
        <v>27003.119999999999</v>
      </c>
      <c r="H102" s="11"/>
      <c r="I102" s="10">
        <f t="shared" si="12"/>
        <v>27003.119999999999</v>
      </c>
      <c r="J102" s="10"/>
      <c r="K102" s="10"/>
    </row>
    <row r="103" spans="1:11">
      <c r="A103" s="8">
        <f t="shared" si="10"/>
        <v>96</v>
      </c>
      <c r="B103" s="9" t="s">
        <v>110</v>
      </c>
      <c r="C103" s="10"/>
      <c r="D103" s="10">
        <f>+[2]Validado!J2243</f>
        <v>13817228.4</v>
      </c>
      <c r="E103" s="10">
        <f>+[2]Validado!J2261</f>
        <v>0</v>
      </c>
      <c r="F103" s="11">
        <v>0</v>
      </c>
      <c r="G103" s="11"/>
      <c r="H103" s="11"/>
      <c r="I103" s="10">
        <f t="shared" si="12"/>
        <v>13817228.4</v>
      </c>
      <c r="J103" s="10"/>
      <c r="K103" s="10">
        <f t="shared" ref="K103:K105" si="14">+I103-J103</f>
        <v>13817228.4</v>
      </c>
    </row>
    <row r="104" spans="1:11">
      <c r="A104" s="8">
        <f t="shared" si="10"/>
        <v>97</v>
      </c>
      <c r="B104" s="9" t="s">
        <v>111</v>
      </c>
      <c r="C104" s="10">
        <v>1713559.33</v>
      </c>
      <c r="D104" s="10">
        <v>0</v>
      </c>
      <c r="E104" s="10">
        <v>0</v>
      </c>
      <c r="F104" s="11">
        <v>0</v>
      </c>
      <c r="G104" s="11"/>
      <c r="H104" s="11"/>
      <c r="I104" s="10">
        <f t="shared" si="12"/>
        <v>1713559.33</v>
      </c>
      <c r="J104" s="10"/>
      <c r="K104" s="10">
        <f t="shared" si="14"/>
        <v>1713559.33</v>
      </c>
    </row>
    <row r="105" spans="1:11">
      <c r="A105" s="8">
        <f t="shared" si="10"/>
        <v>98</v>
      </c>
      <c r="B105" s="9" t="s">
        <v>112</v>
      </c>
      <c r="C105" s="10">
        <v>0</v>
      </c>
      <c r="D105" s="10">
        <v>0</v>
      </c>
      <c r="E105" s="10">
        <v>0</v>
      </c>
      <c r="F105" s="11">
        <v>0</v>
      </c>
      <c r="G105" s="11">
        <f>+[2]Validado!K2293</f>
        <v>92500</v>
      </c>
      <c r="H105" s="11"/>
      <c r="I105" s="10">
        <f t="shared" si="12"/>
        <v>92500</v>
      </c>
      <c r="J105" s="10"/>
      <c r="K105" s="10">
        <f t="shared" si="14"/>
        <v>92500</v>
      </c>
    </row>
    <row r="106" spans="1:11">
      <c r="A106" s="8">
        <f t="shared" si="10"/>
        <v>99</v>
      </c>
      <c r="B106" s="9" t="s">
        <v>113</v>
      </c>
      <c r="C106" s="10">
        <v>0</v>
      </c>
      <c r="D106" s="10">
        <v>0</v>
      </c>
      <c r="E106" s="10">
        <v>0</v>
      </c>
      <c r="F106" s="11">
        <v>0</v>
      </c>
      <c r="G106" s="11">
        <v>0</v>
      </c>
      <c r="H106" s="11">
        <f>+[2]Validado!K2297</f>
        <v>836400</v>
      </c>
      <c r="I106" s="10">
        <f t="shared" si="12"/>
        <v>836400</v>
      </c>
      <c r="J106" s="10"/>
      <c r="K106" s="10"/>
    </row>
    <row r="107" spans="1:11">
      <c r="A107" s="8">
        <f t="shared" si="10"/>
        <v>100</v>
      </c>
      <c r="B107" s="9" t="s">
        <v>114</v>
      </c>
      <c r="C107" s="10">
        <v>0</v>
      </c>
      <c r="D107" s="10">
        <v>0</v>
      </c>
      <c r="E107" s="10">
        <v>0</v>
      </c>
      <c r="F107" s="11">
        <v>0</v>
      </c>
      <c r="G107" s="11">
        <f>+[2]Validado!K2314</f>
        <v>123900</v>
      </c>
      <c r="H107" s="11"/>
      <c r="I107" s="10">
        <f t="shared" si="12"/>
        <v>123900</v>
      </c>
      <c r="J107" s="10"/>
      <c r="K107" s="10">
        <f t="shared" ref="K107:K111" si="15">+I107-J107</f>
        <v>123900</v>
      </c>
    </row>
    <row r="108" spans="1:11">
      <c r="A108" s="8">
        <f t="shared" si="10"/>
        <v>101</v>
      </c>
      <c r="B108" s="9" t="s">
        <v>115</v>
      </c>
      <c r="C108" s="10">
        <v>83815.33</v>
      </c>
      <c r="D108" s="10">
        <v>0</v>
      </c>
      <c r="E108" s="10">
        <v>0</v>
      </c>
      <c r="F108" s="11">
        <v>0</v>
      </c>
      <c r="G108" s="11"/>
      <c r="H108" s="11"/>
      <c r="I108" s="10">
        <f t="shared" si="12"/>
        <v>83815.33</v>
      </c>
      <c r="J108" s="10"/>
      <c r="K108" s="10">
        <f t="shared" si="15"/>
        <v>83815.33</v>
      </c>
    </row>
    <row r="109" spans="1:11">
      <c r="A109" s="8">
        <f t="shared" si="10"/>
        <v>102</v>
      </c>
      <c r="B109" s="9" t="s">
        <v>116</v>
      </c>
      <c r="C109" s="10">
        <v>127900.5</v>
      </c>
      <c r="D109" s="10">
        <v>0</v>
      </c>
      <c r="E109" s="10">
        <f>+[2]Validado!J2285</f>
        <v>0</v>
      </c>
      <c r="F109" s="11">
        <f>+[2]Validado!J2291</f>
        <v>0</v>
      </c>
      <c r="G109" s="11"/>
      <c r="H109" s="11"/>
      <c r="I109" s="10">
        <f t="shared" si="12"/>
        <v>127900.5</v>
      </c>
      <c r="J109" s="10"/>
      <c r="K109" s="10">
        <f t="shared" si="15"/>
        <v>127900.5</v>
      </c>
    </row>
    <row r="110" spans="1:11">
      <c r="A110" s="8">
        <f t="shared" si="10"/>
        <v>103</v>
      </c>
      <c r="B110" s="9" t="s">
        <v>117</v>
      </c>
      <c r="C110" s="10">
        <f>+[2]Validado!J2267</f>
        <v>333984.24</v>
      </c>
      <c r="D110" s="10">
        <v>0</v>
      </c>
      <c r="E110" s="10">
        <v>0</v>
      </c>
      <c r="F110" s="11">
        <v>0</v>
      </c>
      <c r="G110" s="11"/>
      <c r="H110" s="11"/>
      <c r="I110" s="10">
        <f t="shared" si="12"/>
        <v>333984.24</v>
      </c>
      <c r="J110" s="10"/>
      <c r="K110" s="10">
        <f t="shared" si="15"/>
        <v>333984.24</v>
      </c>
    </row>
    <row r="111" spans="1:11">
      <c r="A111" s="8">
        <f t="shared" si="10"/>
        <v>104</v>
      </c>
      <c r="B111" s="9" t="s">
        <v>118</v>
      </c>
      <c r="C111" s="10">
        <f>+[2]Validado!K2382</f>
        <v>227721.41</v>
      </c>
      <c r="D111" s="10">
        <v>0</v>
      </c>
      <c r="E111" s="10">
        <v>0</v>
      </c>
      <c r="F111" s="11">
        <v>0</v>
      </c>
      <c r="G111" s="11"/>
      <c r="H111" s="11"/>
      <c r="I111" s="10">
        <f t="shared" si="12"/>
        <v>227721.41</v>
      </c>
      <c r="J111" s="10"/>
      <c r="K111" s="10">
        <f t="shared" si="15"/>
        <v>227721.41</v>
      </c>
    </row>
    <row r="112" spans="1:11">
      <c r="A112" s="8">
        <f t="shared" si="10"/>
        <v>105</v>
      </c>
      <c r="B112" s="9" t="s">
        <v>119</v>
      </c>
      <c r="C112" s="10">
        <v>0</v>
      </c>
      <c r="D112" s="10">
        <v>0</v>
      </c>
      <c r="E112" s="10">
        <v>0</v>
      </c>
      <c r="F112" s="11">
        <v>0</v>
      </c>
      <c r="G112" s="11">
        <v>0</v>
      </c>
      <c r="H112" s="11">
        <f>+[2]Validado!K2318</f>
        <v>548825.07999999996</v>
      </c>
      <c r="I112" s="10">
        <f t="shared" si="12"/>
        <v>548825.07999999996</v>
      </c>
      <c r="J112" s="10"/>
      <c r="K112" s="10"/>
    </row>
    <row r="113" spans="1:11">
      <c r="A113" s="8">
        <f t="shared" si="10"/>
        <v>106</v>
      </c>
      <c r="B113" s="9" t="s">
        <v>120</v>
      </c>
      <c r="C113" s="10">
        <f>+[2]Validado!K2401</f>
        <v>136931.04</v>
      </c>
      <c r="D113" s="10">
        <v>0</v>
      </c>
      <c r="E113" s="10">
        <v>0</v>
      </c>
      <c r="F113" s="11">
        <v>0</v>
      </c>
      <c r="G113" s="11"/>
      <c r="H113" s="11"/>
      <c r="I113" s="10">
        <f t="shared" si="12"/>
        <v>136931.04</v>
      </c>
      <c r="J113" s="10"/>
      <c r="K113" s="10">
        <f t="shared" ref="K113:K117" si="16">+I113-J113</f>
        <v>136931.04</v>
      </c>
    </row>
    <row r="114" spans="1:11">
      <c r="A114" s="8">
        <f t="shared" si="10"/>
        <v>107</v>
      </c>
      <c r="B114" s="9" t="s">
        <v>121</v>
      </c>
      <c r="C114" s="10">
        <f>15153772.52+3265294.88</f>
        <v>18419067.399999999</v>
      </c>
      <c r="D114" s="10">
        <f>+[2]Validado!K2324</f>
        <v>6219614.4800000004</v>
      </c>
      <c r="E114" s="10">
        <v>0</v>
      </c>
      <c r="F114" s="11">
        <v>0</v>
      </c>
      <c r="G114" s="11"/>
      <c r="H114" s="11"/>
      <c r="I114" s="10">
        <f t="shared" si="12"/>
        <v>24638681.879999999</v>
      </c>
      <c r="J114" s="10"/>
      <c r="K114" s="10">
        <f t="shared" si="16"/>
        <v>24638681.879999999</v>
      </c>
    </row>
    <row r="115" spans="1:11">
      <c r="A115" s="8">
        <f t="shared" si="10"/>
        <v>108</v>
      </c>
      <c r="B115" s="9" t="s">
        <v>122</v>
      </c>
      <c r="C115" s="10">
        <f>+[2]Validado!K2340</f>
        <v>15232333.939999999</v>
      </c>
      <c r="D115" s="10">
        <v>0</v>
      </c>
      <c r="E115" s="10">
        <v>0</v>
      </c>
      <c r="F115" s="11">
        <v>0</v>
      </c>
      <c r="G115" s="11"/>
      <c r="H115" s="11"/>
      <c r="I115" s="10">
        <f t="shared" si="12"/>
        <v>15232333.939999999</v>
      </c>
      <c r="J115" s="10"/>
      <c r="K115" s="10">
        <f t="shared" si="16"/>
        <v>15232333.939999999</v>
      </c>
    </row>
    <row r="116" spans="1:11">
      <c r="A116" s="8">
        <f t="shared" si="10"/>
        <v>109</v>
      </c>
      <c r="B116" s="9" t="s">
        <v>123</v>
      </c>
      <c r="C116" s="10">
        <v>0</v>
      </c>
      <c r="D116" s="10">
        <v>0</v>
      </c>
      <c r="E116" s="10">
        <f>+[2]Validado!K2307</f>
        <v>784700</v>
      </c>
      <c r="F116" s="11">
        <v>0</v>
      </c>
      <c r="G116" s="11"/>
      <c r="H116" s="11"/>
      <c r="I116" s="10">
        <f t="shared" si="12"/>
        <v>784700</v>
      </c>
      <c r="J116" s="10"/>
      <c r="K116" s="10">
        <f t="shared" si="16"/>
        <v>784700</v>
      </c>
    </row>
    <row r="117" spans="1:11">
      <c r="A117" s="8">
        <f t="shared" si="10"/>
        <v>110</v>
      </c>
      <c r="B117" s="9" t="s">
        <v>124</v>
      </c>
      <c r="C117" s="10">
        <f>+[2]Validado!K2375</f>
        <v>325310</v>
      </c>
      <c r="D117" s="10">
        <v>0</v>
      </c>
      <c r="E117" s="10">
        <v>0</v>
      </c>
      <c r="F117" s="11">
        <v>0</v>
      </c>
      <c r="G117" s="11"/>
      <c r="H117" s="11"/>
      <c r="I117" s="10">
        <f t="shared" si="12"/>
        <v>325310</v>
      </c>
      <c r="J117" s="10"/>
      <c r="K117" s="10">
        <f t="shared" si="16"/>
        <v>325310</v>
      </c>
    </row>
    <row r="118" spans="1:11">
      <c r="A118" s="8">
        <f t="shared" si="10"/>
        <v>111</v>
      </c>
      <c r="B118" s="9" t="s">
        <v>125</v>
      </c>
      <c r="C118" s="10">
        <v>0</v>
      </c>
      <c r="D118" s="10">
        <v>0</v>
      </c>
      <c r="E118" s="10">
        <v>0</v>
      </c>
      <c r="F118" s="11">
        <v>0</v>
      </c>
      <c r="G118" s="11">
        <v>0</v>
      </c>
      <c r="H118" s="11">
        <f>+[2]Validado!J2410</f>
        <v>0</v>
      </c>
      <c r="I118" s="10">
        <f t="shared" si="12"/>
        <v>0</v>
      </c>
      <c r="J118" s="10"/>
      <c r="K118" s="10"/>
    </row>
    <row r="119" spans="1:11">
      <c r="A119" s="8">
        <f t="shared" si="10"/>
        <v>112</v>
      </c>
      <c r="B119" s="9" t="s">
        <v>126</v>
      </c>
      <c r="C119" s="10">
        <v>0</v>
      </c>
      <c r="D119" s="10">
        <f>+[2]Validado!K2413</f>
        <v>5179269.04</v>
      </c>
      <c r="E119" s="10">
        <v>0</v>
      </c>
      <c r="F119" s="11">
        <v>0</v>
      </c>
      <c r="G119" s="11"/>
      <c r="H119" s="11"/>
      <c r="I119" s="10">
        <f t="shared" si="12"/>
        <v>5179269.04</v>
      </c>
      <c r="J119" s="10"/>
      <c r="K119" s="10">
        <f t="shared" ref="K119:K122" si="17">+I119-J119</f>
        <v>5179269.04</v>
      </c>
    </row>
    <row r="120" spans="1:11">
      <c r="A120" s="8">
        <f t="shared" si="10"/>
        <v>113</v>
      </c>
      <c r="B120" s="9" t="s">
        <v>127</v>
      </c>
      <c r="C120" s="10">
        <f>+[2]Validado!K2431</f>
        <v>212754.76</v>
      </c>
      <c r="D120" s="10">
        <v>0</v>
      </c>
      <c r="E120" s="10">
        <v>0</v>
      </c>
      <c r="F120" s="11">
        <v>0</v>
      </c>
      <c r="G120" s="11"/>
      <c r="H120" s="11"/>
      <c r="I120" s="10">
        <f t="shared" si="12"/>
        <v>212754.76</v>
      </c>
      <c r="J120" s="10"/>
      <c r="K120" s="10">
        <f t="shared" si="17"/>
        <v>212754.76</v>
      </c>
    </row>
    <row r="121" spans="1:11">
      <c r="A121" s="8">
        <f t="shared" si="10"/>
        <v>114</v>
      </c>
      <c r="B121" s="9" t="s">
        <v>128</v>
      </c>
      <c r="C121" s="10">
        <v>87792</v>
      </c>
      <c r="D121" s="10">
        <v>0</v>
      </c>
      <c r="E121" s="10">
        <v>0</v>
      </c>
      <c r="F121" s="11">
        <v>0</v>
      </c>
      <c r="G121" s="11"/>
      <c r="H121" s="11"/>
      <c r="I121" s="10">
        <f t="shared" si="12"/>
        <v>87792</v>
      </c>
      <c r="J121" s="10"/>
      <c r="K121" s="10">
        <f t="shared" si="17"/>
        <v>87792</v>
      </c>
    </row>
    <row r="122" spans="1:11">
      <c r="A122" s="8">
        <f t="shared" si="10"/>
        <v>115</v>
      </c>
      <c r="B122" s="9" t="s">
        <v>129</v>
      </c>
      <c r="C122" s="10">
        <f>+[2]Validado!K2443</f>
        <v>1938547.69</v>
      </c>
      <c r="D122" s="10">
        <v>0</v>
      </c>
      <c r="E122" s="10">
        <v>0</v>
      </c>
      <c r="F122" s="11">
        <v>0</v>
      </c>
      <c r="G122" s="11"/>
      <c r="H122" s="11"/>
      <c r="I122" s="10">
        <f t="shared" si="12"/>
        <v>1938547.69</v>
      </c>
      <c r="J122" s="10"/>
      <c r="K122" s="10">
        <f t="shared" si="17"/>
        <v>1938547.69</v>
      </c>
    </row>
    <row r="123" spans="1:11">
      <c r="A123" s="8">
        <f t="shared" si="10"/>
        <v>116</v>
      </c>
      <c r="B123" s="9" t="s">
        <v>130</v>
      </c>
      <c r="C123" s="10">
        <v>0</v>
      </c>
      <c r="D123" s="10">
        <v>0</v>
      </c>
      <c r="E123" s="10">
        <v>0</v>
      </c>
      <c r="F123" s="11">
        <v>0</v>
      </c>
      <c r="G123" s="11">
        <f>+[2]Validado!K2463</f>
        <v>241980</v>
      </c>
      <c r="H123" s="11"/>
      <c r="I123" s="10">
        <f t="shared" si="12"/>
        <v>241980</v>
      </c>
      <c r="J123" s="10"/>
      <c r="K123" s="10"/>
    </row>
    <row r="124" spans="1:11">
      <c r="A124" s="8">
        <f t="shared" si="10"/>
        <v>117</v>
      </c>
      <c r="B124" s="9" t="s">
        <v>131</v>
      </c>
      <c r="C124" s="10">
        <v>1576431.47</v>
      </c>
      <c r="D124" s="10">
        <v>0</v>
      </c>
      <c r="E124" s="10">
        <v>0</v>
      </c>
      <c r="F124" s="11">
        <v>0</v>
      </c>
      <c r="G124" s="11"/>
      <c r="H124" s="11"/>
      <c r="I124" s="10">
        <f t="shared" si="12"/>
        <v>1576431.47</v>
      </c>
      <c r="J124" s="10"/>
      <c r="K124" s="10">
        <f t="shared" ref="K124:K131" si="18">+I124-J124</f>
        <v>1576431.47</v>
      </c>
    </row>
    <row r="125" spans="1:11">
      <c r="A125" s="8">
        <f t="shared" si="10"/>
        <v>118</v>
      </c>
      <c r="B125" s="9" t="s">
        <v>132</v>
      </c>
      <c r="C125" s="10">
        <v>0</v>
      </c>
      <c r="D125" s="10">
        <f>+[2]Validado!K2478</f>
        <v>208246.39999999999</v>
      </c>
      <c r="E125" s="10">
        <f>+[2]Validado!J2485</f>
        <v>0</v>
      </c>
      <c r="F125" s="11"/>
      <c r="G125" s="11"/>
      <c r="H125" s="11"/>
      <c r="I125" s="10">
        <f t="shared" si="12"/>
        <v>208246.39999999999</v>
      </c>
      <c r="J125" s="10"/>
      <c r="K125" s="10">
        <f t="shared" si="18"/>
        <v>208246.39999999999</v>
      </c>
    </row>
    <row r="126" spans="1:11">
      <c r="A126" s="8">
        <f t="shared" si="10"/>
        <v>119</v>
      </c>
      <c r="B126" s="9" t="s">
        <v>133</v>
      </c>
      <c r="C126" s="10">
        <v>30391.18</v>
      </c>
      <c r="D126" s="10">
        <v>0</v>
      </c>
      <c r="E126" s="10">
        <v>0</v>
      </c>
      <c r="F126" s="11">
        <v>0</v>
      </c>
      <c r="G126" s="11"/>
      <c r="H126" s="11"/>
      <c r="I126" s="10">
        <f t="shared" si="12"/>
        <v>30391.18</v>
      </c>
      <c r="J126" s="10"/>
      <c r="K126" s="10">
        <f t="shared" si="18"/>
        <v>30391.18</v>
      </c>
    </row>
    <row r="127" spans="1:11">
      <c r="A127" s="8">
        <f t="shared" si="10"/>
        <v>120</v>
      </c>
      <c r="B127" s="9" t="s">
        <v>134</v>
      </c>
      <c r="C127" s="10">
        <v>0</v>
      </c>
      <c r="D127" s="10">
        <v>0</v>
      </c>
      <c r="E127" s="10">
        <f>+[2]Validado!K1633</f>
        <v>299867.5</v>
      </c>
      <c r="F127" s="11">
        <v>0</v>
      </c>
      <c r="G127" s="11">
        <f>+[2]Validado!J1668</f>
        <v>280633.5</v>
      </c>
      <c r="H127" s="11"/>
      <c r="I127" s="10">
        <f t="shared" si="12"/>
        <v>580501</v>
      </c>
      <c r="J127" s="10"/>
      <c r="K127" s="10">
        <f t="shared" si="18"/>
        <v>580501</v>
      </c>
    </row>
    <row r="128" spans="1:11">
      <c r="A128" s="8">
        <f t="shared" si="10"/>
        <v>121</v>
      </c>
      <c r="B128" s="9" t="s">
        <v>135</v>
      </c>
      <c r="C128" s="10">
        <v>33174</v>
      </c>
      <c r="D128" s="10">
        <v>0</v>
      </c>
      <c r="E128" s="10">
        <v>0</v>
      </c>
      <c r="F128" s="11">
        <v>0</v>
      </c>
      <c r="G128" s="11"/>
      <c r="H128" s="11"/>
      <c r="I128" s="10">
        <f t="shared" si="12"/>
        <v>33174</v>
      </c>
      <c r="J128" s="10"/>
      <c r="K128" s="10">
        <f t="shared" si="18"/>
        <v>33174</v>
      </c>
    </row>
    <row r="129" spans="1:11">
      <c r="A129" s="8">
        <f t="shared" si="10"/>
        <v>122</v>
      </c>
      <c r="B129" s="9" t="s">
        <v>136</v>
      </c>
      <c r="C129" s="10">
        <v>120714</v>
      </c>
      <c r="D129" s="10">
        <v>0</v>
      </c>
      <c r="E129" s="10">
        <v>0</v>
      </c>
      <c r="F129" s="11">
        <v>0</v>
      </c>
      <c r="G129" s="11"/>
      <c r="H129" s="11"/>
      <c r="I129" s="10">
        <f t="shared" si="12"/>
        <v>120714</v>
      </c>
      <c r="J129" s="10"/>
      <c r="K129" s="10">
        <f t="shared" si="18"/>
        <v>120714</v>
      </c>
    </row>
    <row r="130" spans="1:11">
      <c r="A130" s="8">
        <f t="shared" si="10"/>
        <v>123</v>
      </c>
      <c r="B130" s="9" t="s">
        <v>137</v>
      </c>
      <c r="C130" s="10">
        <v>13098.72</v>
      </c>
      <c r="D130" s="10">
        <v>0</v>
      </c>
      <c r="E130" s="10">
        <v>0</v>
      </c>
      <c r="F130" s="11">
        <v>0</v>
      </c>
      <c r="G130" s="11"/>
      <c r="H130" s="11"/>
      <c r="I130" s="10">
        <f t="shared" si="12"/>
        <v>13098.72</v>
      </c>
      <c r="J130" s="10"/>
      <c r="K130" s="10">
        <f t="shared" si="18"/>
        <v>13098.72</v>
      </c>
    </row>
    <row r="131" spans="1:11">
      <c r="A131" s="8">
        <f t="shared" si="10"/>
        <v>124</v>
      </c>
      <c r="B131" s="9" t="s">
        <v>138</v>
      </c>
      <c r="C131" s="10">
        <v>0</v>
      </c>
      <c r="D131" s="10">
        <v>0</v>
      </c>
      <c r="E131" s="10">
        <v>0</v>
      </c>
      <c r="F131" s="11">
        <f>+[2]Validado!J2507</f>
        <v>0</v>
      </c>
      <c r="G131" s="11">
        <f>+[2]Validado!J2528</f>
        <v>2474651.2000000002</v>
      </c>
      <c r="H131" s="11">
        <f>+[2]Validado!J2534</f>
        <v>0</v>
      </c>
      <c r="I131" s="10">
        <f t="shared" si="12"/>
        <v>2474651.2000000002</v>
      </c>
      <c r="J131" s="10"/>
      <c r="K131" s="10">
        <f t="shared" si="18"/>
        <v>2474651.2000000002</v>
      </c>
    </row>
    <row r="132" spans="1:11">
      <c r="A132" s="8">
        <f t="shared" si="10"/>
        <v>125</v>
      </c>
      <c r="B132" s="9" t="s">
        <v>139</v>
      </c>
      <c r="C132" s="10"/>
      <c r="D132" s="10"/>
      <c r="E132" s="10"/>
      <c r="F132" s="11"/>
      <c r="G132" s="11"/>
      <c r="H132" s="11">
        <f>[2]Validado!J2543</f>
        <v>349950</v>
      </c>
      <c r="I132" s="10">
        <f>H132</f>
        <v>349950</v>
      </c>
      <c r="J132" s="10"/>
      <c r="K132" s="10"/>
    </row>
    <row r="133" spans="1:11">
      <c r="A133" s="8">
        <f t="shared" si="10"/>
        <v>126</v>
      </c>
      <c r="B133" s="9" t="s">
        <v>140</v>
      </c>
      <c r="C133" s="10">
        <v>69104.070000000007</v>
      </c>
      <c r="D133" s="10">
        <v>0</v>
      </c>
      <c r="E133" s="10">
        <v>0</v>
      </c>
      <c r="F133" s="11">
        <v>0</v>
      </c>
      <c r="G133" s="11"/>
      <c r="H133" s="11"/>
      <c r="I133" s="10">
        <f t="shared" ref="I133:I161" si="19">+C133+D133+E133+F133+G133+H133</f>
        <v>69104.070000000007</v>
      </c>
      <c r="J133" s="10"/>
      <c r="K133" s="10">
        <f t="shared" ref="K133:K139" si="20">+I133-J133</f>
        <v>69104.070000000007</v>
      </c>
    </row>
    <row r="134" spans="1:11">
      <c r="A134" s="8">
        <f t="shared" si="10"/>
        <v>127</v>
      </c>
      <c r="B134" s="9" t="s">
        <v>141</v>
      </c>
      <c r="C134" s="10"/>
      <c r="D134" s="10"/>
      <c r="E134" s="10"/>
      <c r="F134" s="11"/>
      <c r="G134" s="11"/>
      <c r="H134" s="11">
        <f>[2]Validado!K2552</f>
        <v>0</v>
      </c>
      <c r="I134" s="10">
        <f t="shared" si="19"/>
        <v>0</v>
      </c>
      <c r="J134" s="10"/>
      <c r="K134" s="10"/>
    </row>
    <row r="135" spans="1:11">
      <c r="A135" s="8">
        <f t="shared" si="10"/>
        <v>128</v>
      </c>
      <c r="B135" s="9" t="s">
        <v>142</v>
      </c>
      <c r="C135" s="10">
        <f>+[2]Validado!J2681</f>
        <v>1490544.42</v>
      </c>
      <c r="D135" s="10"/>
      <c r="E135" s="10"/>
      <c r="F135" s="11"/>
      <c r="G135" s="11"/>
      <c r="H135" s="11"/>
      <c r="I135" s="10">
        <f t="shared" si="19"/>
        <v>1490544.42</v>
      </c>
      <c r="J135" s="10"/>
      <c r="K135" s="10">
        <f t="shared" si="20"/>
        <v>1490544.42</v>
      </c>
    </row>
    <row r="136" spans="1:11">
      <c r="A136" s="8">
        <f t="shared" si="10"/>
        <v>129</v>
      </c>
      <c r="B136" s="9" t="s">
        <v>143</v>
      </c>
      <c r="C136" s="10"/>
      <c r="D136" s="10">
        <f>+[2]Validado!J2699</f>
        <v>144000</v>
      </c>
      <c r="E136" s="10">
        <v>0</v>
      </c>
      <c r="F136" s="11">
        <f>+[2]Validado!J2730</f>
        <v>0</v>
      </c>
      <c r="G136" s="11">
        <f>+[2]Validado!J2797</f>
        <v>2352151</v>
      </c>
      <c r="H136" s="11">
        <f>+[2]Validado!J2808</f>
        <v>61950</v>
      </c>
      <c r="I136" s="10">
        <f t="shared" si="19"/>
        <v>2558101</v>
      </c>
      <c r="J136" s="10"/>
      <c r="K136" s="10">
        <f t="shared" si="20"/>
        <v>2558101</v>
      </c>
    </row>
    <row r="137" spans="1:11">
      <c r="A137" s="8">
        <f t="shared" ref="A137:A200" si="21">+A136+1</f>
        <v>130</v>
      </c>
      <c r="B137" s="9" t="s">
        <v>144</v>
      </c>
      <c r="C137" s="10"/>
      <c r="D137" s="10"/>
      <c r="E137" s="10">
        <f>+[2]Validado!J2583</f>
        <v>2206600</v>
      </c>
      <c r="F137" s="11">
        <f>+[2]Validado!J2616</f>
        <v>418404.22</v>
      </c>
      <c r="G137" s="11"/>
      <c r="H137" s="11"/>
      <c r="I137" s="10">
        <f t="shared" si="19"/>
        <v>2625004.2199999997</v>
      </c>
      <c r="J137" s="10"/>
      <c r="K137" s="10">
        <f t="shared" si="20"/>
        <v>2625004.2199999997</v>
      </c>
    </row>
    <row r="138" spans="1:11">
      <c r="A138" s="8">
        <f t="shared" si="21"/>
        <v>131</v>
      </c>
      <c r="B138" s="9" t="s">
        <v>145</v>
      </c>
      <c r="C138" s="10">
        <v>398227.48</v>
      </c>
      <c r="D138" s="10"/>
      <c r="E138" s="10"/>
      <c r="F138" s="11"/>
      <c r="G138" s="11"/>
      <c r="H138" s="11"/>
      <c r="I138" s="10">
        <f t="shared" si="19"/>
        <v>398227.48</v>
      </c>
      <c r="J138" s="10"/>
      <c r="K138" s="10">
        <f t="shared" si="20"/>
        <v>398227.48</v>
      </c>
    </row>
    <row r="139" spans="1:11">
      <c r="A139" s="8">
        <f t="shared" si="21"/>
        <v>132</v>
      </c>
      <c r="B139" s="9" t="s">
        <v>146</v>
      </c>
      <c r="C139" s="10">
        <v>0</v>
      </c>
      <c r="D139" s="10">
        <f>+[2]Validado!K2468</f>
        <v>694041.44</v>
      </c>
      <c r="E139" s="10">
        <v>0</v>
      </c>
      <c r="F139" s="11">
        <v>0</v>
      </c>
      <c r="G139" s="11">
        <v>0</v>
      </c>
      <c r="H139" s="11"/>
      <c r="I139" s="10">
        <f t="shared" si="19"/>
        <v>694041.44</v>
      </c>
      <c r="J139" s="10"/>
      <c r="K139" s="10">
        <f t="shared" si="20"/>
        <v>694041.44</v>
      </c>
    </row>
    <row r="140" spans="1:11">
      <c r="A140" s="8">
        <f t="shared" si="21"/>
        <v>133</v>
      </c>
      <c r="B140" s="9" t="s">
        <v>147</v>
      </c>
      <c r="C140" s="10">
        <v>0</v>
      </c>
      <c r="D140" s="10">
        <v>0</v>
      </c>
      <c r="E140" s="10">
        <v>0</v>
      </c>
      <c r="F140" s="11">
        <v>0</v>
      </c>
      <c r="G140" s="11">
        <f>+[2]Validado!J2829</f>
        <v>550148.26</v>
      </c>
      <c r="H140" s="11">
        <f>+[2]Validado!J2833</f>
        <v>0</v>
      </c>
      <c r="I140" s="10">
        <f t="shared" si="19"/>
        <v>550148.26</v>
      </c>
      <c r="J140" s="10"/>
      <c r="K140" s="10"/>
    </row>
    <row r="141" spans="1:11">
      <c r="A141" s="8">
        <f t="shared" si="21"/>
        <v>134</v>
      </c>
      <c r="B141" s="9" t="s">
        <v>148</v>
      </c>
      <c r="C141" s="10">
        <v>253846.54</v>
      </c>
      <c r="D141" s="10"/>
      <c r="E141" s="10"/>
      <c r="F141" s="11"/>
      <c r="G141" s="11"/>
      <c r="H141" s="11"/>
      <c r="I141" s="10">
        <f t="shared" si="19"/>
        <v>253846.54</v>
      </c>
      <c r="J141" s="10"/>
      <c r="K141" s="10">
        <f t="shared" ref="K141:K145" si="22">+I141-J141</f>
        <v>253846.54</v>
      </c>
    </row>
    <row r="142" spans="1:11">
      <c r="A142" s="8">
        <f t="shared" si="21"/>
        <v>135</v>
      </c>
      <c r="B142" s="9" t="s">
        <v>149</v>
      </c>
      <c r="C142" s="10">
        <f>+[2]Validado!J2857</f>
        <v>121610</v>
      </c>
      <c r="D142" s="10"/>
      <c r="E142" s="10"/>
      <c r="F142" s="11"/>
      <c r="G142" s="11"/>
      <c r="H142" s="11"/>
      <c r="I142" s="10">
        <f t="shared" si="19"/>
        <v>121610</v>
      </c>
      <c r="J142" s="10"/>
      <c r="K142" s="10">
        <f t="shared" si="22"/>
        <v>121610</v>
      </c>
    </row>
    <row r="143" spans="1:11">
      <c r="A143" s="8">
        <f t="shared" si="21"/>
        <v>136</v>
      </c>
      <c r="B143" s="9" t="s">
        <v>150</v>
      </c>
      <c r="C143" s="10">
        <v>0</v>
      </c>
      <c r="D143" s="10">
        <v>0</v>
      </c>
      <c r="E143" s="10">
        <v>0</v>
      </c>
      <c r="F143" s="11">
        <f>+[2]Validado!K2837</f>
        <v>784439.6</v>
      </c>
      <c r="G143" s="11"/>
      <c r="H143" s="11"/>
      <c r="I143" s="10">
        <f t="shared" si="19"/>
        <v>784439.6</v>
      </c>
      <c r="J143" s="10"/>
      <c r="K143" s="10">
        <f t="shared" si="22"/>
        <v>784439.6</v>
      </c>
    </row>
    <row r="144" spans="1:11">
      <c r="A144" s="8">
        <f t="shared" si="21"/>
        <v>137</v>
      </c>
      <c r="B144" s="9" t="s">
        <v>151</v>
      </c>
      <c r="C144" s="10">
        <f>+[2]Validado!J2029</f>
        <v>422500</v>
      </c>
      <c r="D144" s="10">
        <v>0</v>
      </c>
      <c r="E144" s="10">
        <v>0</v>
      </c>
      <c r="F144" s="11">
        <f>+[2]Validado!J2041</f>
        <v>0</v>
      </c>
      <c r="G144" s="11">
        <f>+[2]Validado!J2080</f>
        <v>2468879.9700000002</v>
      </c>
      <c r="H144" s="11">
        <f>[2]Validado!J2084</f>
        <v>220880</v>
      </c>
      <c r="I144" s="10">
        <f t="shared" si="19"/>
        <v>3112259.97</v>
      </c>
      <c r="J144" s="10"/>
      <c r="K144" s="10">
        <f t="shared" si="22"/>
        <v>3112259.97</v>
      </c>
    </row>
    <row r="145" spans="1:11">
      <c r="A145" s="8">
        <f t="shared" si="21"/>
        <v>138</v>
      </c>
      <c r="B145" s="9" t="s">
        <v>152</v>
      </c>
      <c r="C145" s="10"/>
      <c r="D145" s="10">
        <f>+[2]Validado!J2861</f>
        <v>82883.199999999997</v>
      </c>
      <c r="E145" s="10">
        <f>+[2]Validado!J2911</f>
        <v>0</v>
      </c>
      <c r="F145" s="11">
        <f>+[2]Validado!J2925</f>
        <v>0</v>
      </c>
      <c r="G145" s="11">
        <v>0</v>
      </c>
      <c r="H145" s="11"/>
      <c r="I145" s="10">
        <f t="shared" si="19"/>
        <v>82883.199999999997</v>
      </c>
      <c r="J145" s="10"/>
      <c r="K145" s="10">
        <f t="shared" si="22"/>
        <v>82883.199999999997</v>
      </c>
    </row>
    <row r="146" spans="1:11">
      <c r="A146" s="8">
        <f t="shared" si="21"/>
        <v>139</v>
      </c>
      <c r="B146" s="9" t="s">
        <v>153</v>
      </c>
      <c r="C146" s="10">
        <v>0</v>
      </c>
      <c r="D146" s="10">
        <v>0</v>
      </c>
      <c r="E146" s="10">
        <v>0</v>
      </c>
      <c r="F146" s="11">
        <v>0</v>
      </c>
      <c r="G146" s="11">
        <f>+[2]Validado!K2939</f>
        <v>0</v>
      </c>
      <c r="H146" s="11"/>
      <c r="I146" s="10">
        <f t="shared" si="19"/>
        <v>0</v>
      </c>
      <c r="J146" s="10"/>
      <c r="K146" s="10"/>
    </row>
    <row r="147" spans="1:11">
      <c r="A147" s="8">
        <f t="shared" si="21"/>
        <v>140</v>
      </c>
      <c r="B147" s="9" t="s">
        <v>154</v>
      </c>
      <c r="C147" s="10">
        <v>0</v>
      </c>
      <c r="D147" s="10">
        <v>0</v>
      </c>
      <c r="E147" s="10">
        <v>0</v>
      </c>
      <c r="F147" s="11">
        <v>0</v>
      </c>
      <c r="G147" s="11">
        <f>+[2]Validado!J2929</f>
        <v>241605</v>
      </c>
      <c r="H147" s="11">
        <f>+[2]Validado!J2935</f>
        <v>0</v>
      </c>
      <c r="I147" s="10">
        <f t="shared" si="19"/>
        <v>241605</v>
      </c>
      <c r="J147" s="10"/>
      <c r="K147" s="10"/>
    </row>
    <row r="148" spans="1:11">
      <c r="A148" s="8">
        <f t="shared" si="21"/>
        <v>141</v>
      </c>
      <c r="B148" s="9" t="s">
        <v>155</v>
      </c>
      <c r="C148" s="10"/>
      <c r="D148" s="10">
        <f>+[2]Validado!J2950</f>
        <v>2216403.1</v>
      </c>
      <c r="E148" s="10">
        <f>+[2]Validado!J2960</f>
        <v>0</v>
      </c>
      <c r="F148" s="11">
        <v>0</v>
      </c>
      <c r="G148" s="11">
        <f>+[2]Validado!J2966</f>
        <v>0</v>
      </c>
      <c r="H148" s="11"/>
      <c r="I148" s="10">
        <f t="shared" si="19"/>
        <v>2216403.1</v>
      </c>
      <c r="J148" s="10"/>
      <c r="K148" s="10">
        <f t="shared" ref="K148:K150" si="23">+I148-J148</f>
        <v>2216403.1</v>
      </c>
    </row>
    <row r="149" spans="1:11">
      <c r="A149" s="8">
        <f t="shared" si="21"/>
        <v>142</v>
      </c>
      <c r="B149" s="9" t="s">
        <v>156</v>
      </c>
      <c r="C149" s="10">
        <v>0</v>
      </c>
      <c r="D149" s="10">
        <f>+[2]Validado!J2974</f>
        <v>1614972.78</v>
      </c>
      <c r="E149" s="10">
        <f>+[2]Validado!J2985</f>
        <v>0</v>
      </c>
      <c r="F149" s="11">
        <v>0</v>
      </c>
      <c r="G149" s="11"/>
      <c r="H149" s="11"/>
      <c r="I149" s="10">
        <f t="shared" si="19"/>
        <v>1614972.78</v>
      </c>
      <c r="J149" s="10"/>
      <c r="K149" s="10">
        <f t="shared" si="23"/>
        <v>1614972.78</v>
      </c>
    </row>
    <row r="150" spans="1:11">
      <c r="A150" s="8">
        <f t="shared" si="21"/>
        <v>143</v>
      </c>
      <c r="B150" s="9" t="s">
        <v>157</v>
      </c>
      <c r="C150" s="10"/>
      <c r="D150" s="10">
        <f>+[2]Validado!J3018</f>
        <v>532547.88</v>
      </c>
      <c r="E150" s="10">
        <f>+[2]Validado!J3020</f>
        <v>12200</v>
      </c>
      <c r="F150" s="11"/>
      <c r="G150" s="11"/>
      <c r="H150" s="11"/>
      <c r="I150" s="10">
        <f t="shared" si="19"/>
        <v>544747.88</v>
      </c>
      <c r="J150" s="10"/>
      <c r="K150" s="10">
        <f t="shared" si="23"/>
        <v>544747.88</v>
      </c>
    </row>
    <row r="151" spans="1:11">
      <c r="A151" s="8">
        <f t="shared" si="21"/>
        <v>144</v>
      </c>
      <c r="B151" s="9" t="s">
        <v>158</v>
      </c>
      <c r="C151" s="10">
        <v>0</v>
      </c>
      <c r="D151" s="10">
        <v>0</v>
      </c>
      <c r="E151" s="10">
        <v>0</v>
      </c>
      <c r="F151" s="11">
        <v>0</v>
      </c>
      <c r="G151" s="11">
        <f>+[2]Validado!J3026</f>
        <v>0</v>
      </c>
      <c r="H151" s="11">
        <f>+[2]Validado!J3034</f>
        <v>0</v>
      </c>
      <c r="I151" s="10">
        <f t="shared" si="19"/>
        <v>0</v>
      </c>
      <c r="J151" s="10"/>
      <c r="K151" s="10"/>
    </row>
    <row r="152" spans="1:11">
      <c r="A152" s="8">
        <f t="shared" si="21"/>
        <v>145</v>
      </c>
      <c r="B152" s="9" t="s">
        <v>159</v>
      </c>
      <c r="C152" s="10">
        <f>+[2]Validado!J3041+[2]Validado!J3046</f>
        <v>1027228</v>
      </c>
      <c r="D152" s="10">
        <f>+[2]Validado!J3049</f>
        <v>129800</v>
      </c>
      <c r="E152" s="10">
        <f>+[2]Validado!J3053</f>
        <v>369340</v>
      </c>
      <c r="F152" s="11"/>
      <c r="G152" s="11"/>
      <c r="H152" s="11"/>
      <c r="I152" s="10">
        <f t="shared" si="19"/>
        <v>1526368</v>
      </c>
      <c r="J152" s="10"/>
      <c r="K152" s="10">
        <f t="shared" ref="K152:K161" si="24">+I152-J152</f>
        <v>1526368</v>
      </c>
    </row>
    <row r="153" spans="1:11">
      <c r="A153" s="8">
        <f t="shared" si="21"/>
        <v>146</v>
      </c>
      <c r="B153" s="9" t="s">
        <v>160</v>
      </c>
      <c r="C153" s="10">
        <v>18880</v>
      </c>
      <c r="D153" s="10">
        <v>0</v>
      </c>
      <c r="E153" s="10">
        <v>0</v>
      </c>
      <c r="F153" s="11">
        <v>0</v>
      </c>
      <c r="G153" s="11"/>
      <c r="H153" s="11"/>
      <c r="I153" s="10">
        <f t="shared" si="19"/>
        <v>18880</v>
      </c>
      <c r="J153" s="10"/>
      <c r="K153" s="10">
        <f t="shared" si="24"/>
        <v>18880</v>
      </c>
    </row>
    <row r="154" spans="1:11">
      <c r="A154" s="8">
        <f t="shared" si="21"/>
        <v>147</v>
      </c>
      <c r="B154" s="9" t="s">
        <v>161</v>
      </c>
      <c r="C154" s="10">
        <v>0</v>
      </c>
      <c r="D154" s="10">
        <v>0</v>
      </c>
      <c r="E154" s="10">
        <v>0</v>
      </c>
      <c r="F154" s="11">
        <v>0</v>
      </c>
      <c r="G154" s="11">
        <v>0</v>
      </c>
      <c r="H154" s="11">
        <f>+[2]Validado!J3058</f>
        <v>0</v>
      </c>
      <c r="I154" s="10">
        <f t="shared" si="19"/>
        <v>0</v>
      </c>
      <c r="J154" s="10"/>
      <c r="K154" s="10">
        <f t="shared" si="24"/>
        <v>0</v>
      </c>
    </row>
    <row r="155" spans="1:11">
      <c r="A155" s="8">
        <f t="shared" si="21"/>
        <v>148</v>
      </c>
      <c r="B155" s="9" t="s">
        <v>162</v>
      </c>
      <c r="C155" s="10">
        <f>+[2]Validado!K3335</f>
        <v>398860.36</v>
      </c>
      <c r="D155" s="10"/>
      <c r="E155" s="10"/>
      <c r="F155" s="11"/>
      <c r="G155" s="11"/>
      <c r="H155" s="11"/>
      <c r="I155" s="10">
        <f t="shared" si="19"/>
        <v>398860.36</v>
      </c>
      <c r="J155" s="10"/>
      <c r="K155" s="10">
        <f t="shared" si="24"/>
        <v>398860.36</v>
      </c>
    </row>
    <row r="156" spans="1:11">
      <c r="A156" s="8">
        <f t="shared" si="21"/>
        <v>149</v>
      </c>
      <c r="B156" s="9" t="s">
        <v>163</v>
      </c>
      <c r="C156" s="10">
        <v>326000</v>
      </c>
      <c r="D156" s="10">
        <v>0</v>
      </c>
      <c r="E156" s="10">
        <v>0</v>
      </c>
      <c r="F156" s="11">
        <v>0</v>
      </c>
      <c r="G156" s="11"/>
      <c r="H156" s="11"/>
      <c r="I156" s="10">
        <f t="shared" si="19"/>
        <v>326000</v>
      </c>
      <c r="J156" s="10"/>
      <c r="K156" s="10">
        <f t="shared" si="24"/>
        <v>326000</v>
      </c>
    </row>
    <row r="157" spans="1:11">
      <c r="A157" s="8">
        <f t="shared" si="21"/>
        <v>150</v>
      </c>
      <c r="B157" s="9" t="s">
        <v>164</v>
      </c>
      <c r="C157" s="10">
        <v>120995.15</v>
      </c>
      <c r="D157" s="10">
        <v>0</v>
      </c>
      <c r="E157" s="10">
        <v>0</v>
      </c>
      <c r="F157" s="11">
        <v>0</v>
      </c>
      <c r="G157" s="11"/>
      <c r="H157" s="11"/>
      <c r="I157" s="10">
        <f t="shared" si="19"/>
        <v>120995.15</v>
      </c>
      <c r="J157" s="10"/>
      <c r="K157" s="10">
        <f t="shared" si="24"/>
        <v>120995.15</v>
      </c>
    </row>
    <row r="158" spans="1:11">
      <c r="A158" s="8">
        <f t="shared" si="21"/>
        <v>151</v>
      </c>
      <c r="B158" s="9" t="s">
        <v>165</v>
      </c>
      <c r="C158" s="10">
        <v>0</v>
      </c>
      <c r="D158" s="10">
        <v>0</v>
      </c>
      <c r="E158" s="10">
        <v>0</v>
      </c>
      <c r="F158" s="11">
        <v>0</v>
      </c>
      <c r="G158" s="11">
        <v>0</v>
      </c>
      <c r="H158" s="11">
        <f>+[2]Validado!K3192</f>
        <v>0</v>
      </c>
      <c r="I158" s="10">
        <f t="shared" si="19"/>
        <v>0</v>
      </c>
      <c r="J158" s="10"/>
      <c r="K158" s="10">
        <f t="shared" si="24"/>
        <v>0</v>
      </c>
    </row>
    <row r="159" spans="1:11">
      <c r="A159" s="8">
        <f t="shared" si="21"/>
        <v>152</v>
      </c>
      <c r="B159" s="9" t="s">
        <v>166</v>
      </c>
      <c r="C159" s="10">
        <f>+[2]Validado!K3197</f>
        <v>294344.37</v>
      </c>
      <c r="D159" s="10">
        <v>0</v>
      </c>
      <c r="E159" s="10">
        <v>0</v>
      </c>
      <c r="F159" s="11">
        <v>0</v>
      </c>
      <c r="G159" s="11"/>
      <c r="H159" s="11"/>
      <c r="I159" s="10">
        <f t="shared" si="19"/>
        <v>294344.37</v>
      </c>
      <c r="J159" s="10"/>
      <c r="K159" s="10">
        <f t="shared" si="24"/>
        <v>294344.37</v>
      </c>
    </row>
    <row r="160" spans="1:11">
      <c r="A160" s="8">
        <f t="shared" si="21"/>
        <v>153</v>
      </c>
      <c r="B160" s="9" t="s">
        <v>167</v>
      </c>
      <c r="C160" s="10">
        <v>821000</v>
      </c>
      <c r="D160" s="10"/>
      <c r="E160" s="10"/>
      <c r="F160" s="11"/>
      <c r="G160" s="11"/>
      <c r="H160" s="11"/>
      <c r="I160" s="10">
        <f t="shared" si="19"/>
        <v>821000</v>
      </c>
      <c r="J160" s="10"/>
      <c r="K160" s="10">
        <f t="shared" si="24"/>
        <v>821000</v>
      </c>
    </row>
    <row r="161" spans="1:11">
      <c r="A161" s="8">
        <f t="shared" si="21"/>
        <v>154</v>
      </c>
      <c r="B161" s="9" t="s">
        <v>168</v>
      </c>
      <c r="C161" s="10">
        <v>0</v>
      </c>
      <c r="D161" s="10">
        <v>0</v>
      </c>
      <c r="E161" s="10">
        <v>0</v>
      </c>
      <c r="F161" s="11">
        <v>0</v>
      </c>
      <c r="G161" s="11">
        <v>0</v>
      </c>
      <c r="H161" s="11">
        <f>+[2]Validado!J3279</f>
        <v>54000</v>
      </c>
      <c r="I161" s="10">
        <f t="shared" si="19"/>
        <v>54000</v>
      </c>
      <c r="J161" s="10"/>
      <c r="K161" s="10">
        <f t="shared" si="24"/>
        <v>54000</v>
      </c>
    </row>
    <row r="162" spans="1:11">
      <c r="A162" s="8">
        <f t="shared" si="21"/>
        <v>155</v>
      </c>
      <c r="B162" s="9" t="s">
        <v>169</v>
      </c>
      <c r="C162" s="10"/>
      <c r="D162" s="10"/>
      <c r="E162" s="10"/>
      <c r="F162" s="11"/>
      <c r="G162" s="11"/>
      <c r="H162" s="11">
        <f>[2]Validado!J3332</f>
        <v>43500</v>
      </c>
      <c r="I162" s="10">
        <f>C162+D162+E162+F162+G162+H162</f>
        <v>43500</v>
      </c>
      <c r="J162" s="10"/>
      <c r="K162" s="10"/>
    </row>
    <row r="163" spans="1:11">
      <c r="A163" s="8">
        <f t="shared" si="21"/>
        <v>156</v>
      </c>
      <c r="B163" s="9" t="s">
        <v>170</v>
      </c>
      <c r="C163" s="10">
        <f>+[2]Validado!J2816</f>
        <v>100577.01</v>
      </c>
      <c r="D163" s="10"/>
      <c r="E163" s="10"/>
      <c r="F163" s="11"/>
      <c r="G163" s="11"/>
      <c r="H163" s="11"/>
      <c r="I163" s="10">
        <f t="shared" ref="I163:I170" si="25">+C163+D163+E163+F163+G163+H163</f>
        <v>100577.01</v>
      </c>
      <c r="J163" s="10"/>
      <c r="K163" s="10">
        <f t="shared" ref="K163:K168" si="26">+I163-J163</f>
        <v>100577.01</v>
      </c>
    </row>
    <row r="164" spans="1:11">
      <c r="A164" s="8">
        <f t="shared" si="21"/>
        <v>157</v>
      </c>
      <c r="B164" s="9" t="s">
        <v>171</v>
      </c>
      <c r="C164" s="10"/>
      <c r="D164" s="10">
        <f>+[2]Validado!J3296</f>
        <v>41500</v>
      </c>
      <c r="E164" s="10">
        <f>+[2]Validado!J3309</f>
        <v>36500</v>
      </c>
      <c r="F164" s="11"/>
      <c r="G164" s="11"/>
      <c r="H164" s="11"/>
      <c r="I164" s="10">
        <f t="shared" si="25"/>
        <v>78000</v>
      </c>
      <c r="J164" s="10"/>
      <c r="K164" s="10">
        <f t="shared" si="26"/>
        <v>78000</v>
      </c>
    </row>
    <row r="165" spans="1:11">
      <c r="A165" s="8">
        <f t="shared" si="21"/>
        <v>158</v>
      </c>
      <c r="B165" s="9" t="s">
        <v>172</v>
      </c>
      <c r="C165" s="10">
        <f>+[2]Validado!J3318</f>
        <v>13000</v>
      </c>
      <c r="D165" s="10"/>
      <c r="E165" s="10"/>
      <c r="F165" s="11"/>
      <c r="G165" s="11"/>
      <c r="H165" s="11"/>
      <c r="I165" s="10">
        <f t="shared" si="25"/>
        <v>13000</v>
      </c>
      <c r="J165" s="10"/>
      <c r="K165" s="10">
        <f t="shared" si="26"/>
        <v>13000</v>
      </c>
    </row>
    <row r="166" spans="1:11">
      <c r="A166" s="8">
        <f t="shared" si="21"/>
        <v>159</v>
      </c>
      <c r="B166" s="9" t="s">
        <v>173</v>
      </c>
      <c r="C166" s="10"/>
      <c r="D166" s="10">
        <v>0</v>
      </c>
      <c r="E166" s="10">
        <v>0</v>
      </c>
      <c r="F166" s="11">
        <f>+[2]Validado!J3178</f>
        <v>162000</v>
      </c>
      <c r="G166" s="11">
        <f>+[2]Validado!J3188</f>
        <v>0</v>
      </c>
      <c r="H166" s="11"/>
      <c r="I166" s="10">
        <f t="shared" si="25"/>
        <v>162000</v>
      </c>
      <c r="J166" s="10">
        <v>8210837.1600000001</v>
      </c>
      <c r="K166" s="10">
        <f t="shared" si="26"/>
        <v>-8048837.1600000001</v>
      </c>
    </row>
    <row r="167" spans="1:11">
      <c r="A167" s="8">
        <f t="shared" si="21"/>
        <v>160</v>
      </c>
      <c r="B167" s="9" t="s">
        <v>174</v>
      </c>
      <c r="C167" s="10">
        <v>0</v>
      </c>
      <c r="D167" s="10">
        <v>0</v>
      </c>
      <c r="E167" s="10">
        <v>0</v>
      </c>
      <c r="F167" s="11">
        <f>+[2]Validado!J3816</f>
        <v>881513.1</v>
      </c>
      <c r="G167" s="11">
        <f>+[2]Validado!J3820</f>
        <v>631559.6</v>
      </c>
      <c r="H167" s="11"/>
      <c r="I167" s="10">
        <f t="shared" si="25"/>
        <v>1513072.7</v>
      </c>
      <c r="J167" s="10">
        <v>0</v>
      </c>
      <c r="K167" s="10">
        <f t="shared" si="26"/>
        <v>1513072.7</v>
      </c>
    </row>
    <row r="168" spans="1:11">
      <c r="A168" s="8">
        <f t="shared" si="21"/>
        <v>161</v>
      </c>
      <c r="B168" s="9" t="s">
        <v>175</v>
      </c>
      <c r="C168" s="10">
        <v>28649.040000000001</v>
      </c>
      <c r="D168" s="10">
        <v>0</v>
      </c>
      <c r="E168" s="10">
        <v>0</v>
      </c>
      <c r="F168" s="11">
        <v>0</v>
      </c>
      <c r="G168" s="11">
        <v>0</v>
      </c>
      <c r="H168" s="11">
        <v>0</v>
      </c>
      <c r="I168" s="10">
        <f t="shared" si="25"/>
        <v>28649.040000000001</v>
      </c>
      <c r="J168" s="10"/>
      <c r="K168" s="10">
        <f t="shared" si="26"/>
        <v>28649.040000000001</v>
      </c>
    </row>
    <row r="169" spans="1:11">
      <c r="A169" s="8">
        <f t="shared" si="21"/>
        <v>162</v>
      </c>
      <c r="B169" s="9" t="s">
        <v>176</v>
      </c>
      <c r="C169" s="10">
        <v>0</v>
      </c>
      <c r="D169" s="10">
        <v>0</v>
      </c>
      <c r="E169" s="10">
        <v>0</v>
      </c>
      <c r="F169" s="11">
        <v>0</v>
      </c>
      <c r="G169" s="11">
        <v>0</v>
      </c>
      <c r="H169" s="11">
        <f>+[2]Validado!K3824</f>
        <v>0</v>
      </c>
      <c r="I169" s="10">
        <f t="shared" si="25"/>
        <v>0</v>
      </c>
      <c r="J169" s="10"/>
      <c r="K169" s="10"/>
    </row>
    <row r="170" spans="1:11">
      <c r="A170" s="8">
        <f t="shared" si="21"/>
        <v>163</v>
      </c>
      <c r="B170" s="9" t="s">
        <v>177</v>
      </c>
      <c r="C170" s="10">
        <f>+[2]Validado!K3355</f>
        <v>215000</v>
      </c>
      <c r="D170" s="10">
        <v>0</v>
      </c>
      <c r="E170" s="10">
        <v>0</v>
      </c>
      <c r="F170" s="11">
        <v>0</v>
      </c>
      <c r="G170" s="11">
        <v>0</v>
      </c>
      <c r="H170" s="11">
        <v>0</v>
      </c>
      <c r="I170" s="10">
        <f t="shared" si="25"/>
        <v>215000</v>
      </c>
      <c r="J170" s="10"/>
      <c r="K170" s="10">
        <f t="shared" ref="K170:K176" si="27">+I170-J170</f>
        <v>215000</v>
      </c>
    </row>
    <row r="171" spans="1:11">
      <c r="A171" s="8">
        <f t="shared" si="21"/>
        <v>164</v>
      </c>
      <c r="B171" s="9" t="s">
        <v>178</v>
      </c>
      <c r="C171" s="10"/>
      <c r="D171" s="10"/>
      <c r="E171" s="10"/>
      <c r="F171" s="11"/>
      <c r="G171" s="11"/>
      <c r="H171" s="11">
        <f>[2]Validado!J3365</f>
        <v>97878.55</v>
      </c>
      <c r="I171" s="10">
        <f>H171</f>
        <v>97878.55</v>
      </c>
      <c r="J171" s="10"/>
      <c r="K171" s="10"/>
    </row>
    <row r="172" spans="1:11">
      <c r="A172" s="8">
        <f t="shared" si="21"/>
        <v>165</v>
      </c>
      <c r="B172" s="9" t="s">
        <v>179</v>
      </c>
      <c r="C172" s="10">
        <v>0</v>
      </c>
      <c r="D172" s="10">
        <v>0</v>
      </c>
      <c r="E172" s="10">
        <v>0</v>
      </c>
      <c r="F172" s="11">
        <v>0</v>
      </c>
      <c r="G172" s="11">
        <f>+[2]Validado!J3846</f>
        <v>695983.00300000003</v>
      </c>
      <c r="H172" s="11">
        <f>+[2]Validado!J3857</f>
        <v>106529.22</v>
      </c>
      <c r="I172" s="10">
        <f t="shared" ref="I172:I203" si="28">+C172+D172+E172+F172+G172+H172</f>
        <v>802512.223</v>
      </c>
      <c r="J172" s="10"/>
      <c r="K172" s="10"/>
    </row>
    <row r="173" spans="1:11">
      <c r="A173" s="8">
        <f t="shared" si="21"/>
        <v>166</v>
      </c>
      <c r="B173" s="9" t="s">
        <v>180</v>
      </c>
      <c r="C173" s="10">
        <v>0</v>
      </c>
      <c r="D173" s="10">
        <v>0</v>
      </c>
      <c r="E173" s="10">
        <v>0</v>
      </c>
      <c r="F173" s="11">
        <v>0</v>
      </c>
      <c r="G173" s="11">
        <f>+[2]Validado!J3378</f>
        <v>120000</v>
      </c>
      <c r="H173" s="11">
        <f>+[2]Validado!J3382</f>
        <v>0</v>
      </c>
      <c r="I173" s="10">
        <f t="shared" si="28"/>
        <v>120000</v>
      </c>
      <c r="J173" s="10"/>
      <c r="K173" s="10"/>
    </row>
    <row r="174" spans="1:11">
      <c r="A174" s="8">
        <f t="shared" si="21"/>
        <v>167</v>
      </c>
      <c r="B174" s="9" t="s">
        <v>181</v>
      </c>
      <c r="C174" s="10">
        <v>2400504.2200000002</v>
      </c>
      <c r="D174" s="10">
        <v>0</v>
      </c>
      <c r="E174" s="10">
        <v>0</v>
      </c>
      <c r="F174" s="11">
        <v>0</v>
      </c>
      <c r="G174" s="11"/>
      <c r="H174" s="11"/>
      <c r="I174" s="10">
        <f t="shared" si="28"/>
        <v>2400504.2200000002</v>
      </c>
      <c r="J174" s="10"/>
      <c r="K174" s="10">
        <f t="shared" si="27"/>
        <v>2400504.2200000002</v>
      </c>
    </row>
    <row r="175" spans="1:11">
      <c r="A175" s="8">
        <f t="shared" si="21"/>
        <v>168</v>
      </c>
      <c r="B175" s="9" t="s">
        <v>182</v>
      </c>
      <c r="C175" s="10"/>
      <c r="D175" s="10"/>
      <c r="E175" s="10">
        <f>+[2]Validado!J3449</f>
        <v>1580600</v>
      </c>
      <c r="F175" s="11">
        <f>+[2]Validado!J3507</f>
        <v>2002344</v>
      </c>
      <c r="G175" s="11">
        <f>+[2]Validado!J3549</f>
        <v>0</v>
      </c>
      <c r="H175" s="11"/>
      <c r="I175" s="10">
        <f t="shared" si="28"/>
        <v>3582944</v>
      </c>
      <c r="J175" s="10">
        <v>6044938</v>
      </c>
      <c r="K175" s="10">
        <f t="shared" si="27"/>
        <v>-2461994</v>
      </c>
    </row>
    <row r="176" spans="1:11">
      <c r="A176" s="8">
        <f t="shared" si="21"/>
        <v>169</v>
      </c>
      <c r="B176" s="9" t="s">
        <v>183</v>
      </c>
      <c r="C176" s="10"/>
      <c r="D176" s="10"/>
      <c r="E176" s="10">
        <f>+[2]Validado!J3635</f>
        <v>13869155.42</v>
      </c>
      <c r="F176" s="11">
        <f>+[2]Validado!J3658</f>
        <v>14364863</v>
      </c>
      <c r="G176" s="11"/>
      <c r="H176" s="11"/>
      <c r="I176" s="10">
        <f t="shared" si="28"/>
        <v>28234018.420000002</v>
      </c>
      <c r="J176" s="10"/>
      <c r="K176" s="10">
        <f t="shared" si="27"/>
        <v>28234018.420000002</v>
      </c>
    </row>
    <row r="177" spans="1:11">
      <c r="A177" s="8">
        <f t="shared" si="21"/>
        <v>170</v>
      </c>
      <c r="B177" s="9" t="s">
        <v>184</v>
      </c>
      <c r="C177" s="10">
        <v>0</v>
      </c>
      <c r="D177" s="10">
        <v>0</v>
      </c>
      <c r="E177" s="10">
        <v>0</v>
      </c>
      <c r="F177" s="11">
        <v>0</v>
      </c>
      <c r="G177" s="11">
        <f>+[2]Validado!J3603</f>
        <v>0</v>
      </c>
      <c r="H177" s="11">
        <f>[2]Validado!J3613</f>
        <v>1668593.9</v>
      </c>
      <c r="I177" s="10">
        <f t="shared" si="28"/>
        <v>1668593.9</v>
      </c>
      <c r="J177" s="10"/>
      <c r="K177" s="10"/>
    </row>
    <row r="178" spans="1:11">
      <c r="A178" s="8">
        <f t="shared" si="21"/>
        <v>171</v>
      </c>
      <c r="B178" s="9" t="s">
        <v>185</v>
      </c>
      <c r="C178" s="10">
        <v>183520</v>
      </c>
      <c r="D178" s="10">
        <v>0</v>
      </c>
      <c r="E178" s="10">
        <v>0</v>
      </c>
      <c r="F178" s="11">
        <v>0</v>
      </c>
      <c r="G178" s="11"/>
      <c r="H178" s="11"/>
      <c r="I178" s="10">
        <f t="shared" si="28"/>
        <v>183520</v>
      </c>
      <c r="J178" s="10"/>
      <c r="K178" s="10">
        <f t="shared" ref="K178:K186" si="29">+I178-J178</f>
        <v>183520</v>
      </c>
    </row>
    <row r="179" spans="1:11">
      <c r="A179" s="8">
        <f t="shared" si="21"/>
        <v>172</v>
      </c>
      <c r="B179" s="9" t="s">
        <v>186</v>
      </c>
      <c r="C179" s="10">
        <v>0</v>
      </c>
      <c r="D179" s="10">
        <v>0</v>
      </c>
      <c r="E179" s="10">
        <v>0</v>
      </c>
      <c r="F179" s="11">
        <f>+[2]Validado!J3673</f>
        <v>204201.95</v>
      </c>
      <c r="G179" s="11">
        <v>0</v>
      </c>
      <c r="H179" s="11"/>
      <c r="I179" s="10">
        <f t="shared" si="28"/>
        <v>204201.95</v>
      </c>
      <c r="J179" s="10"/>
      <c r="K179" s="10">
        <f t="shared" si="29"/>
        <v>204201.95</v>
      </c>
    </row>
    <row r="180" spans="1:11">
      <c r="A180" s="8">
        <f t="shared" si="21"/>
        <v>173</v>
      </c>
      <c r="B180" s="9" t="s">
        <v>187</v>
      </c>
      <c r="C180" s="10">
        <v>0</v>
      </c>
      <c r="D180" s="10">
        <v>0</v>
      </c>
      <c r="E180" s="10">
        <v>0</v>
      </c>
      <c r="F180" s="11">
        <v>0</v>
      </c>
      <c r="G180" s="11">
        <v>0</v>
      </c>
      <c r="H180" s="11">
        <f>+[2]Validado!K3681</f>
        <v>0</v>
      </c>
      <c r="I180" s="10">
        <f t="shared" si="28"/>
        <v>0</v>
      </c>
      <c r="J180" s="10"/>
      <c r="K180" s="10"/>
    </row>
    <row r="181" spans="1:11">
      <c r="A181" s="8">
        <f t="shared" si="21"/>
        <v>174</v>
      </c>
      <c r="B181" s="9" t="s">
        <v>188</v>
      </c>
      <c r="C181" s="10">
        <v>32500</v>
      </c>
      <c r="D181" s="10"/>
      <c r="E181" s="10"/>
      <c r="F181" s="11"/>
      <c r="G181" s="11"/>
      <c r="H181" s="11"/>
      <c r="I181" s="10">
        <f t="shared" si="28"/>
        <v>32500</v>
      </c>
      <c r="J181" s="10"/>
      <c r="K181" s="10">
        <f t="shared" si="29"/>
        <v>32500</v>
      </c>
    </row>
    <row r="182" spans="1:11">
      <c r="A182" s="8">
        <f t="shared" si="21"/>
        <v>175</v>
      </c>
      <c r="B182" s="9" t="s">
        <v>189</v>
      </c>
      <c r="C182" s="10">
        <v>0</v>
      </c>
      <c r="D182" s="10">
        <f>+[2]Validado!K3687</f>
        <v>852500</v>
      </c>
      <c r="E182" s="10">
        <v>0</v>
      </c>
      <c r="F182" s="11">
        <v>0</v>
      </c>
      <c r="G182" s="11"/>
      <c r="H182" s="11"/>
      <c r="I182" s="10">
        <f t="shared" si="28"/>
        <v>852500</v>
      </c>
      <c r="J182" s="10"/>
      <c r="K182" s="10">
        <f t="shared" si="29"/>
        <v>852500</v>
      </c>
    </row>
    <row r="183" spans="1:11">
      <c r="A183" s="8">
        <f t="shared" si="21"/>
        <v>176</v>
      </c>
      <c r="B183" s="9" t="s">
        <v>190</v>
      </c>
      <c r="C183" s="10">
        <v>0</v>
      </c>
      <c r="D183" s="10">
        <f>+[2]Validado!J3706</f>
        <v>2320630</v>
      </c>
      <c r="E183" s="10">
        <f>+[2]Validado!J3747</f>
        <v>5199890</v>
      </c>
      <c r="F183" s="11">
        <f>+[2]Validado!J3766</f>
        <v>3567024</v>
      </c>
      <c r="G183" s="11">
        <f>+[2]Validado!J3785</f>
        <v>804280</v>
      </c>
      <c r="H183" s="11"/>
      <c r="I183" s="10">
        <f t="shared" si="28"/>
        <v>11891824</v>
      </c>
      <c r="J183" s="10">
        <v>13362184</v>
      </c>
      <c r="K183" s="10">
        <f t="shared" si="29"/>
        <v>-1470360</v>
      </c>
    </row>
    <row r="184" spans="1:11">
      <c r="A184" s="8">
        <f t="shared" si="21"/>
        <v>177</v>
      </c>
      <c r="B184" s="9" t="s">
        <v>191</v>
      </c>
      <c r="C184" s="10">
        <v>925199.72</v>
      </c>
      <c r="D184" s="10">
        <v>0</v>
      </c>
      <c r="E184" s="10">
        <v>0</v>
      </c>
      <c r="F184" s="11">
        <v>0</v>
      </c>
      <c r="G184" s="11"/>
      <c r="H184" s="11"/>
      <c r="I184" s="10">
        <f t="shared" si="28"/>
        <v>925199.72</v>
      </c>
      <c r="J184" s="10"/>
      <c r="K184" s="10">
        <f t="shared" si="29"/>
        <v>925199.72</v>
      </c>
    </row>
    <row r="185" spans="1:11">
      <c r="A185" s="8">
        <f t="shared" si="21"/>
        <v>178</v>
      </c>
      <c r="B185" s="9" t="s">
        <v>192</v>
      </c>
      <c r="C185" s="10">
        <f>+[2]Validado!K3861</f>
        <v>2117403.84</v>
      </c>
      <c r="D185" s="10">
        <v>0</v>
      </c>
      <c r="E185" s="10">
        <v>0</v>
      </c>
      <c r="F185" s="11">
        <v>0</v>
      </c>
      <c r="G185" s="11"/>
      <c r="H185" s="11"/>
      <c r="I185" s="10">
        <f t="shared" si="28"/>
        <v>2117403.84</v>
      </c>
      <c r="J185" s="10"/>
      <c r="K185" s="10">
        <f t="shared" si="29"/>
        <v>2117403.84</v>
      </c>
    </row>
    <row r="186" spans="1:11">
      <c r="A186" s="8">
        <f t="shared" si="21"/>
        <v>179</v>
      </c>
      <c r="B186" s="9" t="s">
        <v>193</v>
      </c>
      <c r="C186" s="10">
        <f>+[2]Validado!J3900</f>
        <v>413159.67999999999</v>
      </c>
      <c r="D186" s="10"/>
      <c r="E186" s="10"/>
      <c r="F186" s="11"/>
      <c r="G186" s="11"/>
      <c r="H186" s="11"/>
      <c r="I186" s="10">
        <f t="shared" si="28"/>
        <v>413159.67999999999</v>
      </c>
      <c r="J186" s="10"/>
      <c r="K186" s="10">
        <f t="shared" si="29"/>
        <v>413159.67999999999</v>
      </c>
    </row>
    <row r="187" spans="1:11">
      <c r="A187" s="8">
        <f t="shared" si="21"/>
        <v>180</v>
      </c>
      <c r="B187" s="9" t="s">
        <v>194</v>
      </c>
      <c r="C187" s="10">
        <v>0</v>
      </c>
      <c r="D187" s="10">
        <v>0</v>
      </c>
      <c r="E187" s="10">
        <v>0</v>
      </c>
      <c r="F187" s="11">
        <v>0</v>
      </c>
      <c r="G187" s="11">
        <f>+[2]Validado!K3902</f>
        <v>0</v>
      </c>
      <c r="H187" s="11"/>
      <c r="I187" s="10">
        <f t="shared" si="28"/>
        <v>0</v>
      </c>
      <c r="J187" s="10"/>
      <c r="K187" s="10"/>
    </row>
    <row r="188" spans="1:11">
      <c r="A188" s="8">
        <f t="shared" si="21"/>
        <v>181</v>
      </c>
      <c r="B188" s="9" t="s">
        <v>195</v>
      </c>
      <c r="C188" s="10">
        <f>+[2]Validado!K3908</f>
        <v>215261.5</v>
      </c>
      <c r="D188" s="10">
        <v>0</v>
      </c>
      <c r="E188" s="10">
        <v>0</v>
      </c>
      <c r="F188" s="11">
        <v>0</v>
      </c>
      <c r="G188" s="11"/>
      <c r="H188" s="11"/>
      <c r="I188" s="10">
        <f t="shared" si="28"/>
        <v>215261.5</v>
      </c>
      <c r="J188" s="10"/>
      <c r="K188" s="10">
        <f t="shared" ref="K188:K193" si="30">+I188-J188</f>
        <v>215261.5</v>
      </c>
    </row>
    <row r="189" spans="1:11">
      <c r="A189" s="8">
        <f t="shared" si="21"/>
        <v>182</v>
      </c>
      <c r="B189" s="9" t="s">
        <v>196</v>
      </c>
      <c r="C189" s="10">
        <v>0</v>
      </c>
      <c r="D189" s="10">
        <f>+[2]Validado!J3921</f>
        <v>3158104.5</v>
      </c>
      <c r="E189" s="10">
        <f>+[2]Validado!J3941</f>
        <v>0</v>
      </c>
      <c r="F189" s="11">
        <f>+[2]Validado!J3947</f>
        <v>0</v>
      </c>
      <c r="G189" s="11">
        <f>+[2]Validado!J3954</f>
        <v>60000</v>
      </c>
      <c r="H189" s="11"/>
      <c r="I189" s="10">
        <f t="shared" si="28"/>
        <v>3218104.5</v>
      </c>
      <c r="J189" s="10"/>
      <c r="K189" s="10">
        <f t="shared" si="30"/>
        <v>3218104.5</v>
      </c>
    </row>
    <row r="190" spans="1:11">
      <c r="A190" s="8">
        <f t="shared" si="21"/>
        <v>183</v>
      </c>
      <c r="B190" s="9" t="s">
        <v>197</v>
      </c>
      <c r="C190" s="10">
        <v>0</v>
      </c>
      <c r="D190" s="10">
        <v>0</v>
      </c>
      <c r="E190" s="10">
        <v>0</v>
      </c>
      <c r="F190" s="11">
        <v>0</v>
      </c>
      <c r="G190" s="11">
        <f>+[2]Validado!K3964</f>
        <v>0</v>
      </c>
      <c r="H190" s="11"/>
      <c r="I190" s="10">
        <f t="shared" si="28"/>
        <v>0</v>
      </c>
      <c r="J190" s="10"/>
      <c r="K190" s="10"/>
    </row>
    <row r="191" spans="1:11">
      <c r="A191" s="8">
        <f t="shared" si="21"/>
        <v>184</v>
      </c>
      <c r="B191" s="9" t="s">
        <v>198</v>
      </c>
      <c r="C191" s="10">
        <v>0</v>
      </c>
      <c r="D191" s="10">
        <v>0</v>
      </c>
      <c r="E191" s="10">
        <v>0</v>
      </c>
      <c r="F191" s="11">
        <v>0</v>
      </c>
      <c r="G191" s="11">
        <f>+[2]Validado!K3971</f>
        <v>0</v>
      </c>
      <c r="H191" s="11"/>
      <c r="I191" s="10">
        <f t="shared" si="28"/>
        <v>0</v>
      </c>
      <c r="J191" s="10"/>
      <c r="K191" s="10"/>
    </row>
    <row r="192" spans="1:11">
      <c r="A192" s="8">
        <f t="shared" si="21"/>
        <v>185</v>
      </c>
      <c r="B192" s="9" t="s">
        <v>199</v>
      </c>
      <c r="C192" s="10">
        <v>64192</v>
      </c>
      <c r="D192" s="10">
        <v>0</v>
      </c>
      <c r="E192" s="10">
        <f>+[2]Validado!J3986</f>
        <v>1613682.49</v>
      </c>
      <c r="F192" s="11">
        <f>+[2]Validado!J3992</f>
        <v>1248580.7</v>
      </c>
      <c r="G192" s="11">
        <v>0</v>
      </c>
      <c r="H192" s="11">
        <v>0</v>
      </c>
      <c r="I192" s="10">
        <f t="shared" si="28"/>
        <v>2926455.19</v>
      </c>
      <c r="J192" s="10"/>
      <c r="K192" s="10">
        <f t="shared" si="30"/>
        <v>2926455.19</v>
      </c>
    </row>
    <row r="193" spans="1:11">
      <c r="A193" s="8">
        <f t="shared" si="21"/>
        <v>186</v>
      </c>
      <c r="B193" s="9" t="s">
        <v>200</v>
      </c>
      <c r="C193" s="10"/>
      <c r="D193" s="10">
        <f>+[2]Validado!J3996</f>
        <v>411950</v>
      </c>
      <c r="E193" s="10"/>
      <c r="F193" s="11"/>
      <c r="G193" s="11"/>
      <c r="H193" s="11"/>
      <c r="I193" s="10">
        <f t="shared" si="28"/>
        <v>411950</v>
      </c>
      <c r="J193" s="10"/>
      <c r="K193" s="10">
        <f t="shared" si="30"/>
        <v>411950</v>
      </c>
    </row>
    <row r="194" spans="1:11">
      <c r="A194" s="8">
        <f t="shared" si="21"/>
        <v>187</v>
      </c>
      <c r="B194" s="9" t="s">
        <v>201</v>
      </c>
      <c r="C194" s="10">
        <v>0</v>
      </c>
      <c r="D194" s="10">
        <v>0</v>
      </c>
      <c r="E194" s="10">
        <v>0</v>
      </c>
      <c r="F194" s="11">
        <v>0</v>
      </c>
      <c r="G194" s="11">
        <f>+[2]Validado!K3998</f>
        <v>0</v>
      </c>
      <c r="H194" s="11"/>
      <c r="I194" s="10">
        <f t="shared" si="28"/>
        <v>0</v>
      </c>
      <c r="J194" s="10"/>
      <c r="K194" s="10"/>
    </row>
    <row r="195" spans="1:11">
      <c r="A195" s="8">
        <f t="shared" si="21"/>
        <v>188</v>
      </c>
      <c r="B195" s="9" t="s">
        <v>202</v>
      </c>
      <c r="C195" s="10">
        <v>0</v>
      </c>
      <c r="D195" s="10">
        <f>+[2]Validado!K4077</f>
        <v>265830.40000000002</v>
      </c>
      <c r="E195" s="10">
        <v>0</v>
      </c>
      <c r="F195" s="11">
        <v>0</v>
      </c>
      <c r="G195" s="11">
        <v>0</v>
      </c>
      <c r="H195" s="11"/>
      <c r="I195" s="10">
        <f t="shared" si="28"/>
        <v>265830.40000000002</v>
      </c>
      <c r="J195" s="10"/>
      <c r="K195" s="10">
        <f>+I195-J195</f>
        <v>265830.40000000002</v>
      </c>
    </row>
    <row r="196" spans="1:11">
      <c r="A196" s="8">
        <f t="shared" si="21"/>
        <v>189</v>
      </c>
      <c r="B196" s="9" t="s">
        <v>203</v>
      </c>
      <c r="C196" s="10">
        <v>0</v>
      </c>
      <c r="D196" s="10">
        <v>0</v>
      </c>
      <c r="E196" s="10">
        <v>0</v>
      </c>
      <c r="F196" s="11">
        <f>+[2]Validado!K4082</f>
        <v>517494.9</v>
      </c>
      <c r="G196" s="11">
        <v>0</v>
      </c>
      <c r="H196" s="11"/>
      <c r="I196" s="10">
        <f t="shared" si="28"/>
        <v>517494.9</v>
      </c>
      <c r="J196" s="10"/>
      <c r="K196" s="10"/>
    </row>
    <row r="197" spans="1:11">
      <c r="A197" s="8">
        <f t="shared" si="21"/>
        <v>190</v>
      </c>
      <c r="B197" s="9" t="s">
        <v>204</v>
      </c>
      <c r="C197" s="10">
        <v>0</v>
      </c>
      <c r="D197" s="10">
        <v>0</v>
      </c>
      <c r="E197" s="10">
        <v>0</v>
      </c>
      <c r="F197" s="11">
        <v>0</v>
      </c>
      <c r="G197" s="11">
        <v>0</v>
      </c>
      <c r="H197" s="11">
        <f>+[2]Validado!K4033</f>
        <v>120000</v>
      </c>
      <c r="I197" s="10">
        <f t="shared" si="28"/>
        <v>120000</v>
      </c>
      <c r="J197" s="10"/>
      <c r="K197" s="10"/>
    </row>
    <row r="198" spans="1:11">
      <c r="A198" s="8">
        <f t="shared" si="21"/>
        <v>191</v>
      </c>
      <c r="B198" s="9" t="s">
        <v>205</v>
      </c>
      <c r="C198" s="10">
        <v>0</v>
      </c>
      <c r="D198" s="10">
        <v>0</v>
      </c>
      <c r="E198" s="10">
        <v>0</v>
      </c>
      <c r="F198" s="11">
        <v>0</v>
      </c>
      <c r="G198" s="11">
        <f>+[2]Validado!K4086</f>
        <v>0</v>
      </c>
      <c r="H198" s="11">
        <v>0</v>
      </c>
      <c r="I198" s="10">
        <f t="shared" si="28"/>
        <v>0</v>
      </c>
      <c r="J198" s="10"/>
      <c r="K198" s="10"/>
    </row>
    <row r="199" spans="1:11">
      <c r="A199" s="8">
        <f t="shared" si="21"/>
        <v>192</v>
      </c>
      <c r="B199" s="9" t="s">
        <v>206</v>
      </c>
      <c r="C199" s="10">
        <v>0</v>
      </c>
      <c r="D199" s="10">
        <v>0</v>
      </c>
      <c r="E199" s="10">
        <v>0</v>
      </c>
      <c r="F199" s="11">
        <v>0</v>
      </c>
      <c r="G199" s="11">
        <v>0</v>
      </c>
      <c r="H199" s="11">
        <f>+[2]Validado!K4091</f>
        <v>0</v>
      </c>
      <c r="I199" s="10">
        <f t="shared" si="28"/>
        <v>0</v>
      </c>
      <c r="J199" s="10"/>
      <c r="K199" s="10"/>
    </row>
    <row r="200" spans="1:11">
      <c r="A200" s="8">
        <f t="shared" si="21"/>
        <v>193</v>
      </c>
      <c r="B200" s="9" t="s">
        <v>207</v>
      </c>
      <c r="C200" s="10">
        <f>+[2]Validado!K4026</f>
        <v>179683.72</v>
      </c>
      <c r="D200" s="10">
        <v>0</v>
      </c>
      <c r="E200" s="10">
        <v>0</v>
      </c>
      <c r="F200" s="11">
        <v>0</v>
      </c>
      <c r="G200" s="11"/>
      <c r="H200" s="11"/>
      <c r="I200" s="10">
        <f t="shared" si="28"/>
        <v>179683.72</v>
      </c>
      <c r="J200" s="10"/>
      <c r="K200" s="10">
        <f t="shared" ref="K200:K203" si="31">+I200-J200</f>
        <v>179683.72</v>
      </c>
    </row>
    <row r="201" spans="1:11">
      <c r="A201" s="8">
        <f t="shared" ref="A201:A264" si="32">+A200+1</f>
        <v>194</v>
      </c>
      <c r="B201" s="9" t="s">
        <v>208</v>
      </c>
      <c r="C201" s="10">
        <f>+[2]Validado!K4020</f>
        <v>81731.899999999994</v>
      </c>
      <c r="D201" s="10">
        <v>0</v>
      </c>
      <c r="E201" s="10">
        <v>0</v>
      </c>
      <c r="F201" s="11">
        <v>0</v>
      </c>
      <c r="G201" s="11"/>
      <c r="H201" s="11"/>
      <c r="I201" s="10">
        <f t="shared" si="28"/>
        <v>81731.899999999994</v>
      </c>
      <c r="J201" s="10"/>
      <c r="K201" s="10">
        <f t="shared" si="31"/>
        <v>81731.899999999994</v>
      </c>
    </row>
    <row r="202" spans="1:11">
      <c r="A202" s="8">
        <f t="shared" si="32"/>
        <v>195</v>
      </c>
      <c r="B202" s="9" t="s">
        <v>209</v>
      </c>
      <c r="C202" s="10">
        <f>+[2]Validado!K4004</f>
        <v>497949.66</v>
      </c>
      <c r="D202" s="10">
        <v>0</v>
      </c>
      <c r="E202" s="10">
        <v>0</v>
      </c>
      <c r="F202" s="11">
        <v>0</v>
      </c>
      <c r="G202" s="11"/>
      <c r="H202" s="11"/>
      <c r="I202" s="10">
        <f t="shared" si="28"/>
        <v>497949.66</v>
      </c>
      <c r="J202" s="10"/>
      <c r="K202" s="10">
        <f t="shared" si="31"/>
        <v>497949.66</v>
      </c>
    </row>
    <row r="203" spans="1:11">
      <c r="A203" s="8">
        <f t="shared" si="32"/>
        <v>196</v>
      </c>
      <c r="B203" s="9" t="s">
        <v>210</v>
      </c>
      <c r="C203" s="10">
        <f>+[2]Validado!J4045</f>
        <v>359254.97</v>
      </c>
      <c r="D203" s="10"/>
      <c r="E203" s="10"/>
      <c r="F203" s="11"/>
      <c r="G203" s="11"/>
      <c r="H203" s="11"/>
      <c r="I203" s="10">
        <f t="shared" si="28"/>
        <v>359254.97</v>
      </c>
      <c r="J203" s="10"/>
      <c r="K203" s="10">
        <f t="shared" si="31"/>
        <v>359254.97</v>
      </c>
    </row>
    <row r="204" spans="1:11">
      <c r="A204" s="8">
        <f t="shared" si="32"/>
        <v>197</v>
      </c>
      <c r="B204" s="9" t="s">
        <v>211</v>
      </c>
      <c r="C204" s="9"/>
      <c r="D204" s="10"/>
      <c r="E204" s="10"/>
      <c r="F204" s="9"/>
      <c r="G204" s="11"/>
      <c r="H204" s="11">
        <f>[2]Validado!J4051</f>
        <v>58410</v>
      </c>
      <c r="I204" s="17">
        <f>C204+D204+E204+F204+G204+H204</f>
        <v>58410</v>
      </c>
      <c r="J204" s="10"/>
      <c r="K204" s="10"/>
    </row>
    <row r="205" spans="1:11">
      <c r="A205" s="8">
        <f t="shared" si="32"/>
        <v>198</v>
      </c>
      <c r="B205" s="9" t="s">
        <v>212</v>
      </c>
      <c r="C205" s="9"/>
      <c r="D205" s="10"/>
      <c r="E205" s="10"/>
      <c r="F205" s="9"/>
      <c r="G205" s="11"/>
      <c r="H205" s="11">
        <f>[2]Validado!J4057</f>
        <v>358720</v>
      </c>
      <c r="I205" s="17">
        <f>C205+D205+E205+F205+G205+H205</f>
        <v>358720</v>
      </c>
      <c r="J205" s="10"/>
      <c r="K205" s="10"/>
    </row>
    <row r="206" spans="1:11">
      <c r="A206" s="8">
        <f t="shared" si="32"/>
        <v>199</v>
      </c>
      <c r="B206" s="9" t="s">
        <v>213</v>
      </c>
      <c r="C206" s="10"/>
      <c r="D206" s="10">
        <f>+[2]Validado!J4063</f>
        <v>113458.08</v>
      </c>
      <c r="E206" s="10"/>
      <c r="F206" s="11"/>
      <c r="G206" s="11"/>
      <c r="H206" s="11"/>
      <c r="I206" s="10">
        <f t="shared" ref="I206:I236" si="33">+C206+D206+E206+F206+G206+H206</f>
        <v>113458.08</v>
      </c>
      <c r="J206" s="10"/>
      <c r="K206" s="10">
        <f t="shared" ref="K206:K211" si="34">+I206-J206</f>
        <v>113458.08</v>
      </c>
    </row>
    <row r="207" spans="1:11">
      <c r="A207" s="8">
        <f t="shared" si="32"/>
        <v>200</v>
      </c>
      <c r="B207" s="9" t="s">
        <v>214</v>
      </c>
      <c r="C207" s="10">
        <v>0</v>
      </c>
      <c r="D207" s="10">
        <v>0</v>
      </c>
      <c r="E207" s="10">
        <v>0</v>
      </c>
      <c r="F207" s="11">
        <v>0</v>
      </c>
      <c r="G207" s="11">
        <f>+[2]Validado!K4065</f>
        <v>0</v>
      </c>
      <c r="H207" s="11"/>
      <c r="I207" s="10">
        <f t="shared" si="33"/>
        <v>0</v>
      </c>
      <c r="J207" s="10"/>
      <c r="K207" s="10"/>
    </row>
    <row r="208" spans="1:11">
      <c r="A208" s="8">
        <f t="shared" si="32"/>
        <v>201</v>
      </c>
      <c r="B208" s="9" t="s">
        <v>215</v>
      </c>
      <c r="C208" s="10">
        <v>0</v>
      </c>
      <c r="D208" s="10">
        <v>0</v>
      </c>
      <c r="E208" s="10">
        <v>0</v>
      </c>
      <c r="F208" s="11">
        <v>0</v>
      </c>
      <c r="G208" s="11">
        <f>+[2]Validado!K4073</f>
        <v>1496806.99</v>
      </c>
      <c r="H208" s="11"/>
      <c r="I208" s="10">
        <f t="shared" si="33"/>
        <v>1496806.99</v>
      </c>
      <c r="J208" s="10"/>
      <c r="K208" s="10"/>
    </row>
    <row r="209" spans="1:11">
      <c r="A209" s="8">
        <f t="shared" si="32"/>
        <v>202</v>
      </c>
      <c r="B209" s="9" t="s">
        <v>216</v>
      </c>
      <c r="C209" s="10">
        <f>+[2]Validado!J4111</f>
        <v>98060</v>
      </c>
      <c r="D209" s="10"/>
      <c r="E209" s="10"/>
      <c r="F209" s="11"/>
      <c r="G209" s="11"/>
      <c r="H209" s="11"/>
      <c r="I209" s="10">
        <f t="shared" si="33"/>
        <v>98060</v>
      </c>
      <c r="J209" s="10"/>
      <c r="K209" s="10">
        <f t="shared" si="34"/>
        <v>98060</v>
      </c>
    </row>
    <row r="210" spans="1:11">
      <c r="A210" s="8">
        <f t="shared" si="32"/>
        <v>203</v>
      </c>
      <c r="B210" s="9" t="s">
        <v>217</v>
      </c>
      <c r="C210" s="10">
        <v>0</v>
      </c>
      <c r="D210" s="10">
        <v>941780</v>
      </c>
      <c r="E210" s="10">
        <v>0</v>
      </c>
      <c r="F210" s="11">
        <v>0</v>
      </c>
      <c r="G210" s="11"/>
      <c r="H210" s="11"/>
      <c r="I210" s="10">
        <f t="shared" si="33"/>
        <v>941780</v>
      </c>
      <c r="J210" s="10"/>
      <c r="K210" s="10">
        <f t="shared" si="34"/>
        <v>941780</v>
      </c>
    </row>
    <row r="211" spans="1:11">
      <c r="A211" s="8">
        <f t="shared" si="32"/>
        <v>204</v>
      </c>
      <c r="B211" s="9" t="s">
        <v>218</v>
      </c>
      <c r="C211" s="10">
        <f>+[2]Validado!J3962</f>
        <v>26550</v>
      </c>
      <c r="D211" s="10"/>
      <c r="E211" s="10"/>
      <c r="F211" s="11"/>
      <c r="G211" s="11"/>
      <c r="H211" s="11"/>
      <c r="I211" s="10">
        <f t="shared" si="33"/>
        <v>26550</v>
      </c>
      <c r="J211" s="10"/>
      <c r="K211" s="10">
        <f t="shared" si="34"/>
        <v>26550</v>
      </c>
    </row>
    <row r="212" spans="1:11">
      <c r="A212" s="8">
        <f t="shared" si="32"/>
        <v>205</v>
      </c>
      <c r="B212" s="9" t="s">
        <v>219</v>
      </c>
      <c r="C212" s="10">
        <v>0</v>
      </c>
      <c r="D212" s="10">
        <v>0</v>
      </c>
      <c r="E212" s="10">
        <v>0</v>
      </c>
      <c r="F212" s="11">
        <v>0</v>
      </c>
      <c r="G212" s="11">
        <v>0</v>
      </c>
      <c r="H212" s="11">
        <f>+[2]Validado!J4122</f>
        <v>0</v>
      </c>
      <c r="I212" s="10">
        <f t="shared" si="33"/>
        <v>0</v>
      </c>
      <c r="J212" s="10"/>
      <c r="K212" s="10"/>
    </row>
    <row r="213" spans="1:11">
      <c r="A213" s="8">
        <f t="shared" si="32"/>
        <v>206</v>
      </c>
      <c r="B213" s="9" t="s">
        <v>220</v>
      </c>
      <c r="C213" s="10">
        <v>0</v>
      </c>
      <c r="D213" s="10">
        <v>0</v>
      </c>
      <c r="E213" s="10">
        <v>0</v>
      </c>
      <c r="F213" s="11">
        <v>0</v>
      </c>
      <c r="G213" s="11">
        <f>+[2]Validado!K6713</f>
        <v>0</v>
      </c>
      <c r="H213" s="11"/>
      <c r="I213" s="10">
        <f t="shared" si="33"/>
        <v>0</v>
      </c>
      <c r="J213" s="10"/>
      <c r="K213" s="10"/>
    </row>
    <row r="214" spans="1:11">
      <c r="A214" s="8">
        <f t="shared" si="32"/>
        <v>207</v>
      </c>
      <c r="B214" s="9" t="s">
        <v>221</v>
      </c>
      <c r="C214" s="10">
        <v>0</v>
      </c>
      <c r="D214" s="10">
        <v>0</v>
      </c>
      <c r="E214" s="10">
        <v>0</v>
      </c>
      <c r="F214" s="11">
        <v>0</v>
      </c>
      <c r="G214" s="11">
        <f>+[2]Validado!K4102</f>
        <v>33727.35</v>
      </c>
      <c r="H214" s="11"/>
      <c r="I214" s="10">
        <f t="shared" si="33"/>
        <v>33727.35</v>
      </c>
      <c r="J214" s="10"/>
      <c r="K214" s="10"/>
    </row>
    <row r="215" spans="1:11">
      <c r="A215" s="8">
        <f t="shared" si="32"/>
        <v>208</v>
      </c>
      <c r="B215" s="9" t="s">
        <v>222</v>
      </c>
      <c r="C215" s="10">
        <f>+[2]Validado!K4124</f>
        <v>522651.5</v>
      </c>
      <c r="D215" s="10">
        <v>0</v>
      </c>
      <c r="E215" s="10">
        <v>0</v>
      </c>
      <c r="F215" s="11">
        <v>0</v>
      </c>
      <c r="G215" s="11"/>
      <c r="H215" s="11"/>
      <c r="I215" s="10">
        <f t="shared" si="33"/>
        <v>522651.5</v>
      </c>
      <c r="J215" s="10"/>
      <c r="K215" s="10">
        <f t="shared" ref="K215:K217" si="35">+I215-J215</f>
        <v>522651.5</v>
      </c>
    </row>
    <row r="216" spans="1:11">
      <c r="A216" s="8">
        <f t="shared" si="32"/>
        <v>209</v>
      </c>
      <c r="B216" s="9" t="s">
        <v>223</v>
      </c>
      <c r="C216" s="10">
        <f>+[2]Validado!J4207</f>
        <v>265538.09999999998</v>
      </c>
      <c r="D216" s="10"/>
      <c r="E216" s="10"/>
      <c r="F216" s="11"/>
      <c r="G216" s="11"/>
      <c r="H216" s="11"/>
      <c r="I216" s="10">
        <f t="shared" si="33"/>
        <v>265538.09999999998</v>
      </c>
      <c r="J216" s="10"/>
      <c r="K216" s="10">
        <f t="shared" si="35"/>
        <v>265538.09999999998</v>
      </c>
    </row>
    <row r="217" spans="1:11">
      <c r="A217" s="8">
        <f t="shared" si="32"/>
        <v>210</v>
      </c>
      <c r="B217" s="9" t="s">
        <v>224</v>
      </c>
      <c r="C217" s="10"/>
      <c r="D217" s="10">
        <f>+[2]Validado!J4215</f>
        <v>1795780</v>
      </c>
      <c r="E217" s="10"/>
      <c r="F217" s="11"/>
      <c r="G217" s="11"/>
      <c r="H217" s="11"/>
      <c r="I217" s="10">
        <f t="shared" si="33"/>
        <v>1795780</v>
      </c>
      <c r="J217" s="10"/>
      <c r="K217" s="10">
        <f t="shared" si="35"/>
        <v>1795780</v>
      </c>
    </row>
    <row r="218" spans="1:11">
      <c r="A218" s="8">
        <f t="shared" si="32"/>
        <v>211</v>
      </c>
      <c r="B218" s="9" t="s">
        <v>225</v>
      </c>
      <c r="C218" s="10">
        <v>0</v>
      </c>
      <c r="D218" s="10">
        <v>0</v>
      </c>
      <c r="E218" s="10">
        <v>0</v>
      </c>
      <c r="F218" s="11">
        <v>0</v>
      </c>
      <c r="G218" s="11">
        <f>+[2]Validado!K4217</f>
        <v>2124</v>
      </c>
      <c r="H218" s="11"/>
      <c r="I218" s="10">
        <f t="shared" si="33"/>
        <v>2124</v>
      </c>
      <c r="J218" s="10"/>
      <c r="K218" s="10"/>
    </row>
    <row r="219" spans="1:11">
      <c r="A219" s="8">
        <f t="shared" si="32"/>
        <v>212</v>
      </c>
      <c r="B219" s="9" t="s">
        <v>226</v>
      </c>
      <c r="C219" s="10">
        <v>0</v>
      </c>
      <c r="D219" s="10">
        <v>0</v>
      </c>
      <c r="E219" s="10">
        <v>0</v>
      </c>
      <c r="F219" s="11">
        <v>0</v>
      </c>
      <c r="G219" s="11">
        <f>+[2]Validado!K4128</f>
        <v>1758208.06</v>
      </c>
      <c r="H219" s="11">
        <f>+[2]Validado!J4177</f>
        <v>64013.25</v>
      </c>
      <c r="I219" s="10">
        <f t="shared" si="33"/>
        <v>1822221.31</v>
      </c>
      <c r="J219" s="10"/>
      <c r="K219" s="10"/>
    </row>
    <row r="220" spans="1:11">
      <c r="A220" s="8">
        <f t="shared" si="32"/>
        <v>213</v>
      </c>
      <c r="B220" s="9" t="s">
        <v>227</v>
      </c>
      <c r="C220" s="10">
        <v>0</v>
      </c>
      <c r="D220" s="10">
        <f>+[2]Validado!J4234</f>
        <v>163081</v>
      </c>
      <c r="E220" s="10">
        <f>+[2]Validado!J4255</f>
        <v>6005705.5800000001</v>
      </c>
      <c r="F220" s="11">
        <f>+[2]Validado!J4272</f>
        <v>979860.22</v>
      </c>
      <c r="G220" s="11">
        <v>0</v>
      </c>
      <c r="H220" s="11">
        <v>0</v>
      </c>
      <c r="I220" s="10">
        <f t="shared" si="33"/>
        <v>7148646.7999999998</v>
      </c>
      <c r="J220" s="10"/>
      <c r="K220" s="10">
        <f t="shared" ref="K220:K224" si="36">+I220-J220</f>
        <v>7148646.7999999998</v>
      </c>
    </row>
    <row r="221" spans="1:11">
      <c r="A221" s="8">
        <f t="shared" si="32"/>
        <v>214</v>
      </c>
      <c r="B221" s="9" t="s">
        <v>228</v>
      </c>
      <c r="C221" s="10">
        <f>+[2]Validado!J4305</f>
        <v>316949.14</v>
      </c>
      <c r="D221" s="10"/>
      <c r="E221" s="10"/>
      <c r="F221" s="11"/>
      <c r="G221" s="11"/>
      <c r="H221" s="11"/>
      <c r="I221" s="10">
        <f t="shared" si="33"/>
        <v>316949.14</v>
      </c>
      <c r="J221" s="10"/>
      <c r="K221" s="10">
        <f t="shared" si="36"/>
        <v>316949.14</v>
      </c>
    </row>
    <row r="222" spans="1:11">
      <c r="A222" s="8">
        <f t="shared" si="32"/>
        <v>215</v>
      </c>
      <c r="B222" s="9" t="s">
        <v>229</v>
      </c>
      <c r="C222" s="10">
        <v>3544166.15</v>
      </c>
      <c r="D222" s="10">
        <v>0</v>
      </c>
      <c r="E222" s="10">
        <v>0</v>
      </c>
      <c r="F222" s="11">
        <v>0</v>
      </c>
      <c r="G222" s="11"/>
      <c r="H222" s="11"/>
      <c r="I222" s="10">
        <f t="shared" si="33"/>
        <v>3544166.15</v>
      </c>
      <c r="J222" s="10"/>
      <c r="K222" s="10">
        <f t="shared" si="36"/>
        <v>3544166.15</v>
      </c>
    </row>
    <row r="223" spans="1:11">
      <c r="A223" s="8">
        <f t="shared" si="32"/>
        <v>216</v>
      </c>
      <c r="B223" s="9" t="s">
        <v>230</v>
      </c>
      <c r="C223" s="10">
        <f>+[2]Validado!J4299</f>
        <v>224200</v>
      </c>
      <c r="D223" s="10"/>
      <c r="E223" s="10"/>
      <c r="F223" s="11"/>
      <c r="G223" s="11"/>
      <c r="H223" s="11"/>
      <c r="I223" s="10">
        <f t="shared" si="33"/>
        <v>224200</v>
      </c>
      <c r="J223" s="10"/>
      <c r="K223" s="10">
        <f t="shared" si="36"/>
        <v>224200</v>
      </c>
    </row>
    <row r="224" spans="1:11">
      <c r="A224" s="8">
        <f t="shared" si="32"/>
        <v>217</v>
      </c>
      <c r="B224" s="9" t="s">
        <v>231</v>
      </c>
      <c r="C224" s="10">
        <v>0</v>
      </c>
      <c r="D224" s="10">
        <f>+[2]Validado!J4225</f>
        <v>252750</v>
      </c>
      <c r="E224" s="10">
        <v>0</v>
      </c>
      <c r="F224" s="11">
        <v>0</v>
      </c>
      <c r="G224" s="11"/>
      <c r="H224" s="11"/>
      <c r="I224" s="10">
        <f t="shared" si="33"/>
        <v>252750</v>
      </c>
      <c r="J224" s="10"/>
      <c r="K224" s="10">
        <f t="shared" si="36"/>
        <v>252750</v>
      </c>
    </row>
    <row r="225" spans="1:11">
      <c r="A225" s="8">
        <f t="shared" si="32"/>
        <v>218</v>
      </c>
      <c r="B225" s="9" t="s">
        <v>232</v>
      </c>
      <c r="C225" s="10">
        <v>0</v>
      </c>
      <c r="D225" s="10">
        <v>0</v>
      </c>
      <c r="E225" s="10">
        <v>0</v>
      </c>
      <c r="F225" s="11">
        <v>0</v>
      </c>
      <c r="G225" s="11">
        <v>0</v>
      </c>
      <c r="H225" s="11">
        <f>+[2]Validado!K4227</f>
        <v>231599.69</v>
      </c>
      <c r="I225" s="10">
        <f t="shared" si="33"/>
        <v>231599.69</v>
      </c>
      <c r="J225" s="10"/>
      <c r="K225" s="10"/>
    </row>
    <row r="226" spans="1:11">
      <c r="A226" s="8">
        <f t="shared" si="32"/>
        <v>219</v>
      </c>
      <c r="B226" s="9" t="s">
        <v>233</v>
      </c>
      <c r="C226" s="10">
        <v>0</v>
      </c>
      <c r="D226" s="10">
        <v>0</v>
      </c>
      <c r="E226" s="10">
        <v>0</v>
      </c>
      <c r="F226" s="11">
        <f>+[2]Validado!K4282</f>
        <v>468804.66</v>
      </c>
      <c r="G226" s="11"/>
      <c r="H226" s="11"/>
      <c r="I226" s="10">
        <f t="shared" si="33"/>
        <v>468804.66</v>
      </c>
      <c r="J226" s="10"/>
      <c r="K226" s="10">
        <f t="shared" ref="K226:K231" si="37">+I226-J226</f>
        <v>468804.66</v>
      </c>
    </row>
    <row r="227" spans="1:11">
      <c r="A227" s="8">
        <f t="shared" si="32"/>
        <v>220</v>
      </c>
      <c r="B227" s="9" t="s">
        <v>234</v>
      </c>
      <c r="C227" s="10"/>
      <c r="D227" s="10"/>
      <c r="E227" s="10">
        <f>+[2]Validado!J4404</f>
        <v>1032500</v>
      </c>
      <c r="F227" s="11"/>
      <c r="G227" s="11"/>
      <c r="H227" s="11"/>
      <c r="I227" s="10">
        <f t="shared" si="33"/>
        <v>1032500</v>
      </c>
      <c r="J227" s="10"/>
      <c r="K227" s="10">
        <f t="shared" si="37"/>
        <v>1032500</v>
      </c>
    </row>
    <row r="228" spans="1:11">
      <c r="A228" s="8">
        <f t="shared" si="32"/>
        <v>221</v>
      </c>
      <c r="B228" s="9" t="s">
        <v>235</v>
      </c>
      <c r="C228" s="10">
        <v>0</v>
      </c>
      <c r="D228" s="10">
        <v>0</v>
      </c>
      <c r="E228" s="10">
        <f>+[2]Validado!J4327</f>
        <v>0</v>
      </c>
      <c r="F228" s="11">
        <f>+[2]Validado!J4372</f>
        <v>457348.45</v>
      </c>
      <c r="G228" s="11"/>
      <c r="H228" s="11"/>
      <c r="I228" s="10">
        <f t="shared" si="33"/>
        <v>457348.45</v>
      </c>
      <c r="J228" s="10"/>
      <c r="K228" s="10">
        <f t="shared" si="37"/>
        <v>457348.45</v>
      </c>
    </row>
    <row r="229" spans="1:11">
      <c r="A229" s="8">
        <f t="shared" si="32"/>
        <v>222</v>
      </c>
      <c r="B229" s="9" t="s">
        <v>236</v>
      </c>
      <c r="C229" s="10">
        <v>229586.92</v>
      </c>
      <c r="D229" s="10">
        <v>0</v>
      </c>
      <c r="E229" s="10">
        <v>0</v>
      </c>
      <c r="F229" s="11">
        <v>0</v>
      </c>
      <c r="G229" s="11"/>
      <c r="H229" s="11"/>
      <c r="I229" s="10">
        <f t="shared" si="33"/>
        <v>229586.92</v>
      </c>
      <c r="J229" s="10"/>
      <c r="K229" s="10">
        <f t="shared" si="37"/>
        <v>229586.92</v>
      </c>
    </row>
    <row r="230" spans="1:11">
      <c r="A230" s="8">
        <f t="shared" si="32"/>
        <v>223</v>
      </c>
      <c r="B230" s="9" t="s">
        <v>237</v>
      </c>
      <c r="C230" s="10">
        <v>0</v>
      </c>
      <c r="D230" s="10">
        <v>0</v>
      </c>
      <c r="E230" s="10">
        <f>+[2]Validado!K4375</f>
        <v>131760</v>
      </c>
      <c r="F230" s="11">
        <v>0</v>
      </c>
      <c r="G230" s="11"/>
      <c r="H230" s="11"/>
      <c r="I230" s="10">
        <f t="shared" si="33"/>
        <v>131760</v>
      </c>
      <c r="J230" s="10"/>
      <c r="K230" s="10">
        <f t="shared" si="37"/>
        <v>131760</v>
      </c>
    </row>
    <row r="231" spans="1:11">
      <c r="A231" s="8">
        <f t="shared" si="32"/>
        <v>224</v>
      </c>
      <c r="B231" s="9" t="s">
        <v>238</v>
      </c>
      <c r="C231" s="10">
        <v>0</v>
      </c>
      <c r="D231" s="10">
        <v>0</v>
      </c>
      <c r="E231" s="10">
        <v>0</v>
      </c>
      <c r="F231" s="11">
        <v>0</v>
      </c>
      <c r="G231" s="11">
        <f>+[2]Validado!J4426</f>
        <v>160706.56</v>
      </c>
      <c r="H231" s="11">
        <f>+[2]Validado!J4430</f>
        <v>0</v>
      </c>
      <c r="I231" s="10">
        <f t="shared" si="33"/>
        <v>160706.56</v>
      </c>
      <c r="J231" s="10"/>
      <c r="K231" s="10">
        <f t="shared" si="37"/>
        <v>160706.56</v>
      </c>
    </row>
    <row r="232" spans="1:11">
      <c r="A232" s="8">
        <f t="shared" si="32"/>
        <v>225</v>
      </c>
      <c r="B232" s="9" t="s">
        <v>239</v>
      </c>
      <c r="C232" s="10">
        <v>0</v>
      </c>
      <c r="D232" s="10">
        <v>0</v>
      </c>
      <c r="E232" s="10">
        <v>0</v>
      </c>
      <c r="F232" s="11">
        <v>0</v>
      </c>
      <c r="G232" s="11">
        <f>+[2]Validado!K4406</f>
        <v>184080</v>
      </c>
      <c r="H232" s="11"/>
      <c r="I232" s="10">
        <f t="shared" si="33"/>
        <v>184080</v>
      </c>
      <c r="J232" s="10"/>
      <c r="K232" s="10"/>
    </row>
    <row r="233" spans="1:11">
      <c r="A233" s="8">
        <f t="shared" si="32"/>
        <v>226</v>
      </c>
      <c r="B233" s="9" t="s">
        <v>240</v>
      </c>
      <c r="C233" s="10">
        <v>392716.52</v>
      </c>
      <c r="D233" s="10">
        <v>0</v>
      </c>
      <c r="E233" s="10">
        <v>0</v>
      </c>
      <c r="F233" s="11">
        <v>0</v>
      </c>
      <c r="G233" s="11"/>
      <c r="H233" s="11"/>
      <c r="I233" s="10">
        <f t="shared" si="33"/>
        <v>392716.52</v>
      </c>
      <c r="J233" s="10"/>
      <c r="K233" s="10">
        <f t="shared" ref="K233:K236" si="38">+I233-J233</f>
        <v>392716.52</v>
      </c>
    </row>
    <row r="234" spans="1:11">
      <c r="A234" s="8">
        <f t="shared" si="32"/>
        <v>227</v>
      </c>
      <c r="B234" s="9" t="s">
        <v>241</v>
      </c>
      <c r="C234" s="10">
        <v>401995.2</v>
      </c>
      <c r="D234" s="10">
        <v>0</v>
      </c>
      <c r="E234" s="10">
        <v>0</v>
      </c>
      <c r="F234" s="11">
        <v>0</v>
      </c>
      <c r="G234" s="11"/>
      <c r="H234" s="11"/>
      <c r="I234" s="10">
        <f t="shared" si="33"/>
        <v>401995.2</v>
      </c>
      <c r="J234" s="10"/>
      <c r="K234" s="10">
        <f t="shared" si="38"/>
        <v>401995.2</v>
      </c>
    </row>
    <row r="235" spans="1:11">
      <c r="A235" s="8">
        <f t="shared" si="32"/>
        <v>228</v>
      </c>
      <c r="B235" s="9" t="s">
        <v>242</v>
      </c>
      <c r="C235" s="10">
        <v>0</v>
      </c>
      <c r="D235" s="10">
        <v>0</v>
      </c>
      <c r="E235" s="10">
        <v>0</v>
      </c>
      <c r="F235" s="11">
        <v>0</v>
      </c>
      <c r="G235" s="11">
        <f>+[2]Validado!K4449</f>
        <v>17228</v>
      </c>
      <c r="H235" s="11"/>
      <c r="I235" s="10">
        <f t="shared" si="33"/>
        <v>17228</v>
      </c>
      <c r="J235" s="10"/>
      <c r="K235" s="10">
        <f t="shared" si="38"/>
        <v>17228</v>
      </c>
    </row>
    <row r="236" spans="1:11">
      <c r="A236" s="8">
        <f t="shared" si="32"/>
        <v>229</v>
      </c>
      <c r="B236" s="9" t="s">
        <v>243</v>
      </c>
      <c r="C236" s="10">
        <v>0</v>
      </c>
      <c r="D236" s="10">
        <v>0</v>
      </c>
      <c r="E236" s="10">
        <v>0</v>
      </c>
      <c r="F236" s="11">
        <f>+[2]Validado!K4454</f>
        <v>58800</v>
      </c>
      <c r="G236" s="11">
        <v>0</v>
      </c>
      <c r="H236" s="11"/>
      <c r="I236" s="10">
        <f t="shared" si="33"/>
        <v>58800</v>
      </c>
      <c r="J236" s="10"/>
      <c r="K236" s="10">
        <f t="shared" si="38"/>
        <v>58800</v>
      </c>
    </row>
    <row r="237" spans="1:11">
      <c r="A237" s="8">
        <f t="shared" si="32"/>
        <v>230</v>
      </c>
      <c r="B237" s="9" t="s">
        <v>244</v>
      </c>
      <c r="C237" s="10"/>
      <c r="D237" s="10"/>
      <c r="E237" s="10"/>
      <c r="F237" s="11"/>
      <c r="G237" s="11"/>
      <c r="H237" s="11">
        <f>[2]Validado!J4462</f>
        <v>32114.880000000001</v>
      </c>
      <c r="I237" s="10">
        <f>H237</f>
        <v>32114.880000000001</v>
      </c>
      <c r="J237" s="10"/>
      <c r="K237" s="10"/>
    </row>
    <row r="238" spans="1:11">
      <c r="A238" s="8">
        <f t="shared" si="32"/>
        <v>231</v>
      </c>
      <c r="B238" s="9" t="s">
        <v>245</v>
      </c>
      <c r="C238" s="10">
        <v>47710</v>
      </c>
      <c r="D238" s="10">
        <v>0</v>
      </c>
      <c r="E238" s="10">
        <v>0</v>
      </c>
      <c r="F238" s="11">
        <v>0</v>
      </c>
      <c r="G238" s="11"/>
      <c r="H238" s="11"/>
      <c r="I238" s="10">
        <f t="shared" ref="I238:I301" si="39">+C238+D238+E238+F238+G238+H238</f>
        <v>47710</v>
      </c>
      <c r="J238" s="10"/>
      <c r="K238" s="10">
        <f t="shared" ref="K238:K243" si="40">+I238-J238</f>
        <v>47710</v>
      </c>
    </row>
    <row r="239" spans="1:11">
      <c r="A239" s="8">
        <f t="shared" si="32"/>
        <v>232</v>
      </c>
      <c r="B239" s="9" t="s">
        <v>246</v>
      </c>
      <c r="C239" s="10">
        <v>98060</v>
      </c>
      <c r="D239" s="10">
        <v>0</v>
      </c>
      <c r="E239" s="10">
        <v>0</v>
      </c>
      <c r="F239" s="11">
        <v>0</v>
      </c>
      <c r="G239" s="11"/>
      <c r="H239" s="11"/>
      <c r="I239" s="10">
        <f t="shared" si="39"/>
        <v>98060</v>
      </c>
      <c r="J239" s="10"/>
      <c r="K239" s="10">
        <f t="shared" si="40"/>
        <v>98060</v>
      </c>
    </row>
    <row r="240" spans="1:11">
      <c r="A240" s="8">
        <f t="shared" si="32"/>
        <v>233</v>
      </c>
      <c r="B240" s="9" t="s">
        <v>247</v>
      </c>
      <c r="C240" s="10">
        <f>+[2]Validado!K4466</f>
        <v>419110</v>
      </c>
      <c r="D240" s="10">
        <v>0</v>
      </c>
      <c r="E240" s="10">
        <v>0</v>
      </c>
      <c r="F240" s="11">
        <v>0</v>
      </c>
      <c r="G240" s="11"/>
      <c r="H240" s="11"/>
      <c r="I240" s="10">
        <f t="shared" si="39"/>
        <v>419110</v>
      </c>
      <c r="J240" s="10"/>
      <c r="K240" s="10">
        <f t="shared" si="40"/>
        <v>419110</v>
      </c>
    </row>
    <row r="241" spans="1:11">
      <c r="A241" s="8">
        <f t="shared" si="32"/>
        <v>234</v>
      </c>
      <c r="B241" s="9" t="s">
        <v>248</v>
      </c>
      <c r="C241" s="10">
        <v>0</v>
      </c>
      <c r="D241" s="10">
        <f>+[2]Validado!K4494</f>
        <v>360800</v>
      </c>
      <c r="E241" s="10">
        <v>0</v>
      </c>
      <c r="F241" s="11">
        <v>0</v>
      </c>
      <c r="G241" s="11"/>
      <c r="H241" s="11"/>
      <c r="I241" s="10">
        <f t="shared" si="39"/>
        <v>360800</v>
      </c>
      <c r="J241" s="10"/>
      <c r="K241" s="10">
        <f t="shared" si="40"/>
        <v>360800</v>
      </c>
    </row>
    <row r="242" spans="1:11">
      <c r="A242" s="8">
        <f t="shared" si="32"/>
        <v>235</v>
      </c>
      <c r="B242" s="9" t="s">
        <v>249</v>
      </c>
      <c r="C242" s="10">
        <v>0</v>
      </c>
      <c r="D242" s="10">
        <f>+[2]Validado!J4507</f>
        <v>1303125.8</v>
      </c>
      <c r="E242" s="10">
        <v>0</v>
      </c>
      <c r="F242" s="11">
        <v>0</v>
      </c>
      <c r="G242" s="11">
        <v>0</v>
      </c>
      <c r="H242" s="11">
        <f>[2]Validado!J4518</f>
        <v>745870</v>
      </c>
      <c r="I242" s="10">
        <f t="shared" si="39"/>
        <v>2048995.8</v>
      </c>
      <c r="J242" s="10"/>
      <c r="K242" s="10">
        <f t="shared" si="40"/>
        <v>2048995.8</v>
      </c>
    </row>
    <row r="243" spans="1:11">
      <c r="A243" s="8">
        <f t="shared" si="32"/>
        <v>236</v>
      </c>
      <c r="B243" s="9" t="s">
        <v>250</v>
      </c>
      <c r="C243" s="10">
        <v>0</v>
      </c>
      <c r="D243" s="10">
        <v>0</v>
      </c>
      <c r="E243" s="10">
        <f>+[2]Validado!J4539</f>
        <v>3433763.5</v>
      </c>
      <c r="F243" s="11">
        <f>+[2]Validado!J4566</f>
        <v>0</v>
      </c>
      <c r="G243" s="11"/>
      <c r="H243" s="11"/>
      <c r="I243" s="10">
        <f t="shared" si="39"/>
        <v>3433763.5</v>
      </c>
      <c r="J243" s="10"/>
      <c r="K243" s="10">
        <f t="shared" si="40"/>
        <v>3433763.5</v>
      </c>
    </row>
    <row r="244" spans="1:11">
      <c r="A244" s="8">
        <f t="shared" si="32"/>
        <v>237</v>
      </c>
      <c r="B244" s="9" t="s">
        <v>251</v>
      </c>
      <c r="C244" s="10">
        <v>0</v>
      </c>
      <c r="D244" s="10">
        <v>0</v>
      </c>
      <c r="E244" s="10">
        <v>0</v>
      </c>
      <c r="F244" s="11">
        <f>+[2]Validado!K4568</f>
        <v>595032</v>
      </c>
      <c r="G244" s="11">
        <v>0</v>
      </c>
      <c r="H244" s="11"/>
      <c r="I244" s="10">
        <f t="shared" si="39"/>
        <v>595032</v>
      </c>
      <c r="J244" s="10"/>
      <c r="K244" s="10"/>
    </row>
    <row r="245" spans="1:11">
      <c r="A245" s="8">
        <f t="shared" si="32"/>
        <v>238</v>
      </c>
      <c r="B245" s="9" t="s">
        <v>252</v>
      </c>
      <c r="C245" s="10">
        <v>0</v>
      </c>
      <c r="D245" s="10">
        <v>0</v>
      </c>
      <c r="E245" s="10">
        <v>0</v>
      </c>
      <c r="F245" s="11">
        <v>0</v>
      </c>
      <c r="G245" s="11"/>
      <c r="H245" s="11">
        <f>[2]Validado!J4599</f>
        <v>93240</v>
      </c>
      <c r="I245" s="10">
        <f t="shared" si="39"/>
        <v>93240</v>
      </c>
      <c r="J245" s="10"/>
      <c r="K245" s="10"/>
    </row>
    <row r="246" spans="1:11">
      <c r="A246" s="8">
        <f t="shared" si="32"/>
        <v>239</v>
      </c>
      <c r="B246" s="9" t="s">
        <v>253</v>
      </c>
      <c r="C246" s="10">
        <v>0</v>
      </c>
      <c r="D246" s="10">
        <v>0</v>
      </c>
      <c r="E246" s="10">
        <v>0</v>
      </c>
      <c r="F246" s="11">
        <f>+[2]Validado!K4618</f>
        <v>0</v>
      </c>
      <c r="G246" s="11">
        <f>+[2]Validado!J4625</f>
        <v>116348.5</v>
      </c>
      <c r="H246" s="11"/>
      <c r="I246" s="10">
        <f t="shared" si="39"/>
        <v>116348.5</v>
      </c>
      <c r="J246" s="10"/>
      <c r="K246" s="10">
        <f t="shared" ref="K246:K252" si="41">+I246-J246</f>
        <v>116348.5</v>
      </c>
    </row>
    <row r="247" spans="1:11">
      <c r="A247" s="8">
        <f t="shared" si="32"/>
        <v>240</v>
      </c>
      <c r="B247" s="9" t="s">
        <v>254</v>
      </c>
      <c r="C247" s="10">
        <v>580147.67000000004</v>
      </c>
      <c r="D247" s="10">
        <v>0</v>
      </c>
      <c r="E247" s="10">
        <v>0</v>
      </c>
      <c r="F247" s="11">
        <f>+[2]Validado!K4629</f>
        <v>314499.78000000003</v>
      </c>
      <c r="G247" s="11"/>
      <c r="H247" s="11"/>
      <c r="I247" s="10">
        <f t="shared" si="39"/>
        <v>894647.45000000007</v>
      </c>
      <c r="J247" s="10"/>
      <c r="K247" s="10">
        <f t="shared" si="41"/>
        <v>894647.45000000007</v>
      </c>
    </row>
    <row r="248" spans="1:11">
      <c r="A248" s="8">
        <f t="shared" si="32"/>
        <v>241</v>
      </c>
      <c r="B248" s="9" t="s">
        <v>255</v>
      </c>
      <c r="C248" s="10">
        <v>0</v>
      </c>
      <c r="D248" s="10">
        <f>+[2]Validado!J4643</f>
        <v>79100</v>
      </c>
      <c r="E248" s="10">
        <f>+[2]Validado!J4655</f>
        <v>1384240.3</v>
      </c>
      <c r="F248" s="11">
        <f>+[2]Validado!J4661</f>
        <v>1111394.8</v>
      </c>
      <c r="G248" s="11">
        <v>0</v>
      </c>
      <c r="H248" s="11"/>
      <c r="I248" s="10">
        <f t="shared" si="39"/>
        <v>2574735.1</v>
      </c>
      <c r="J248" s="10"/>
      <c r="K248" s="10">
        <f t="shared" si="41"/>
        <v>2574735.1</v>
      </c>
    </row>
    <row r="249" spans="1:11">
      <c r="A249" s="8">
        <f t="shared" si="32"/>
        <v>242</v>
      </c>
      <c r="B249" s="9" t="s">
        <v>256</v>
      </c>
      <c r="C249" s="10">
        <f>+[2]Validado!K4665</f>
        <v>35069.949999999997</v>
      </c>
      <c r="D249" s="10">
        <v>0</v>
      </c>
      <c r="E249" s="10">
        <v>0</v>
      </c>
      <c r="F249" s="11">
        <v>0</v>
      </c>
      <c r="G249" s="11"/>
      <c r="H249" s="11"/>
      <c r="I249" s="10">
        <f t="shared" si="39"/>
        <v>35069.949999999997</v>
      </c>
      <c r="J249" s="10"/>
      <c r="K249" s="10">
        <f t="shared" si="41"/>
        <v>35069.949999999997</v>
      </c>
    </row>
    <row r="250" spans="1:11">
      <c r="A250" s="8">
        <f t="shared" si="32"/>
        <v>243</v>
      </c>
      <c r="B250" s="9" t="s">
        <v>257</v>
      </c>
      <c r="C250" s="10">
        <v>0</v>
      </c>
      <c r="D250" s="10">
        <v>0</v>
      </c>
      <c r="E250" s="10">
        <f>+[2]Validado!J4676</f>
        <v>0</v>
      </c>
      <c r="F250" s="11">
        <f>+[2]Validado!J4681</f>
        <v>660505</v>
      </c>
      <c r="G250" s="11">
        <f>+[2]Validado!J4689</f>
        <v>805615.5</v>
      </c>
      <c r="H250" s="11"/>
      <c r="I250" s="10">
        <f t="shared" si="39"/>
        <v>1466120.5</v>
      </c>
      <c r="J250" s="10"/>
      <c r="K250" s="10">
        <f t="shared" si="41"/>
        <v>1466120.5</v>
      </c>
    </row>
    <row r="251" spans="1:11">
      <c r="A251" s="8">
        <f t="shared" si="32"/>
        <v>244</v>
      </c>
      <c r="B251" s="9" t="s">
        <v>258</v>
      </c>
      <c r="C251" s="10">
        <v>0</v>
      </c>
      <c r="D251" s="10">
        <v>0</v>
      </c>
      <c r="E251" s="10">
        <v>0</v>
      </c>
      <c r="F251" s="11">
        <f>+[2]Validado!K4752</f>
        <v>130983</v>
      </c>
      <c r="G251" s="11">
        <v>0</v>
      </c>
      <c r="H251" s="11"/>
      <c r="I251" s="10">
        <f t="shared" si="39"/>
        <v>130983</v>
      </c>
      <c r="J251" s="10"/>
      <c r="K251" s="10">
        <f t="shared" si="41"/>
        <v>130983</v>
      </c>
    </row>
    <row r="252" spans="1:11">
      <c r="A252" s="8">
        <f t="shared" si="32"/>
        <v>245</v>
      </c>
      <c r="B252" s="9" t="s">
        <v>259</v>
      </c>
      <c r="C252" s="10">
        <v>0</v>
      </c>
      <c r="D252" s="10">
        <v>0</v>
      </c>
      <c r="E252" s="10">
        <v>0</v>
      </c>
      <c r="F252" s="11">
        <f>+[2]Validado!J4788</f>
        <v>560000</v>
      </c>
      <c r="G252" s="11">
        <f>+[2]Validado!J4792</f>
        <v>0</v>
      </c>
      <c r="H252" s="11"/>
      <c r="I252" s="10">
        <f t="shared" si="39"/>
        <v>560000</v>
      </c>
      <c r="J252" s="10"/>
      <c r="K252" s="10">
        <f t="shared" si="41"/>
        <v>560000</v>
      </c>
    </row>
    <row r="253" spans="1:11">
      <c r="A253" s="8">
        <f t="shared" si="32"/>
        <v>246</v>
      </c>
      <c r="B253" s="9" t="s">
        <v>260</v>
      </c>
      <c r="C253" s="10">
        <v>0</v>
      </c>
      <c r="D253" s="10">
        <v>0</v>
      </c>
      <c r="E253" s="10">
        <v>0</v>
      </c>
      <c r="F253" s="11">
        <v>0</v>
      </c>
      <c r="G253" s="11">
        <f>+[2]Validado!K4795</f>
        <v>84960</v>
      </c>
      <c r="H253" s="11"/>
      <c r="I253" s="10">
        <f t="shared" si="39"/>
        <v>84960</v>
      </c>
      <c r="J253" s="10"/>
      <c r="K253" s="10"/>
    </row>
    <row r="254" spans="1:11">
      <c r="A254" s="8">
        <f t="shared" si="32"/>
        <v>247</v>
      </c>
      <c r="B254" s="9" t="s">
        <v>261</v>
      </c>
      <c r="C254" s="10">
        <v>0</v>
      </c>
      <c r="D254" s="10">
        <v>0</v>
      </c>
      <c r="E254" s="10">
        <v>0</v>
      </c>
      <c r="F254" s="11">
        <v>0</v>
      </c>
      <c r="G254" s="11">
        <f>+[2]Validado!K4799</f>
        <v>110920</v>
      </c>
      <c r="H254" s="11"/>
      <c r="I254" s="10">
        <f t="shared" si="39"/>
        <v>110920</v>
      </c>
      <c r="J254" s="10"/>
      <c r="K254" s="10"/>
    </row>
    <row r="255" spans="1:11">
      <c r="A255" s="8">
        <f t="shared" si="32"/>
        <v>248</v>
      </c>
      <c r="B255" s="9" t="s">
        <v>262</v>
      </c>
      <c r="C255" s="10">
        <v>0</v>
      </c>
      <c r="D255" s="10">
        <v>0</v>
      </c>
      <c r="E255" s="10">
        <f>+[2]Validado!K4803</f>
        <v>500000</v>
      </c>
      <c r="F255" s="11">
        <v>0</v>
      </c>
      <c r="G255" s="11">
        <v>0</v>
      </c>
      <c r="H255" s="11"/>
      <c r="I255" s="10">
        <f t="shared" si="39"/>
        <v>500000</v>
      </c>
      <c r="J255" s="10"/>
      <c r="K255" s="10">
        <f t="shared" ref="K255:K259" si="42">+I255-J255</f>
        <v>500000</v>
      </c>
    </row>
    <row r="256" spans="1:11">
      <c r="A256" s="8">
        <f t="shared" si="32"/>
        <v>249</v>
      </c>
      <c r="B256" s="9" t="s">
        <v>263</v>
      </c>
      <c r="C256" s="10">
        <f>+[2]Validado!K4744</f>
        <v>211800</v>
      </c>
      <c r="D256" s="10">
        <v>0</v>
      </c>
      <c r="E256" s="10">
        <v>0</v>
      </c>
      <c r="F256" s="11">
        <v>0</v>
      </c>
      <c r="G256" s="11"/>
      <c r="H256" s="11"/>
      <c r="I256" s="10">
        <f t="shared" si="39"/>
        <v>211800</v>
      </c>
      <c r="J256" s="10"/>
      <c r="K256" s="10">
        <f t="shared" si="42"/>
        <v>211800</v>
      </c>
    </row>
    <row r="257" spans="1:11">
      <c r="A257" s="8">
        <f t="shared" si="32"/>
        <v>250</v>
      </c>
      <c r="B257" s="9" t="s">
        <v>264</v>
      </c>
      <c r="C257" s="10">
        <f>+[2]Validado!K4748</f>
        <v>60652</v>
      </c>
      <c r="D257" s="10">
        <v>0</v>
      </c>
      <c r="E257" s="10">
        <v>0</v>
      </c>
      <c r="F257" s="11">
        <v>0</v>
      </c>
      <c r="G257" s="11"/>
      <c r="H257" s="11"/>
      <c r="I257" s="10">
        <f t="shared" si="39"/>
        <v>60652</v>
      </c>
      <c r="J257" s="10"/>
      <c r="K257" s="10">
        <f t="shared" si="42"/>
        <v>60652</v>
      </c>
    </row>
    <row r="258" spans="1:11">
      <c r="A258" s="8">
        <f t="shared" si="32"/>
        <v>251</v>
      </c>
      <c r="B258" s="9" t="s">
        <v>265</v>
      </c>
      <c r="C258" s="10">
        <v>0</v>
      </c>
      <c r="D258" s="10">
        <v>0</v>
      </c>
      <c r="E258" s="10">
        <f>+[2]Validado!J4728</f>
        <v>0</v>
      </c>
      <c r="F258" s="11">
        <f>+[2]Validado!J4742</f>
        <v>3698592</v>
      </c>
      <c r="G258" s="11"/>
      <c r="H258" s="11"/>
      <c r="I258" s="10">
        <f t="shared" si="39"/>
        <v>3698592</v>
      </c>
      <c r="J258" s="10"/>
      <c r="K258" s="10">
        <f t="shared" si="42"/>
        <v>3698592</v>
      </c>
    </row>
    <row r="259" spans="1:11">
      <c r="A259" s="8">
        <f t="shared" si="32"/>
        <v>252</v>
      </c>
      <c r="B259" s="9" t="s">
        <v>266</v>
      </c>
      <c r="C259" s="10">
        <v>0</v>
      </c>
      <c r="D259" s="10">
        <v>0</v>
      </c>
      <c r="E259" s="10">
        <v>0</v>
      </c>
      <c r="F259" s="11">
        <f>+[2]Validado!J4812</f>
        <v>0</v>
      </c>
      <c r="G259" s="11">
        <f>+[2]Validado!J4824</f>
        <v>357239.1</v>
      </c>
      <c r="H259" s="11"/>
      <c r="I259" s="10">
        <f t="shared" si="39"/>
        <v>357239.1</v>
      </c>
      <c r="J259" s="10"/>
      <c r="K259" s="10">
        <f t="shared" si="42"/>
        <v>357239.1</v>
      </c>
    </row>
    <row r="260" spans="1:11">
      <c r="A260" s="8">
        <f t="shared" si="32"/>
        <v>253</v>
      </c>
      <c r="B260" s="9" t="s">
        <v>267</v>
      </c>
      <c r="C260" s="10">
        <v>0</v>
      </c>
      <c r="D260" s="10">
        <v>0</v>
      </c>
      <c r="E260" s="10">
        <v>0</v>
      </c>
      <c r="F260" s="11">
        <v>0</v>
      </c>
      <c r="G260" s="11">
        <f>+[2]Validado!K4826</f>
        <v>765991.1</v>
      </c>
      <c r="H260" s="11"/>
      <c r="I260" s="10">
        <f t="shared" si="39"/>
        <v>765991.1</v>
      </c>
      <c r="J260" s="10"/>
      <c r="K260" s="10"/>
    </row>
    <row r="261" spans="1:11">
      <c r="A261" s="8">
        <f t="shared" si="32"/>
        <v>254</v>
      </c>
      <c r="B261" s="9" t="s">
        <v>268</v>
      </c>
      <c r="C261" s="10">
        <f>+[2]Validado!K4692</f>
        <v>215000</v>
      </c>
      <c r="D261" s="10">
        <v>0</v>
      </c>
      <c r="E261" s="10">
        <v>0</v>
      </c>
      <c r="F261" s="11">
        <v>0</v>
      </c>
      <c r="G261" s="11"/>
      <c r="H261" s="11"/>
      <c r="I261" s="10">
        <f t="shared" si="39"/>
        <v>215000</v>
      </c>
      <c r="J261" s="10"/>
      <c r="K261" s="10">
        <f t="shared" ref="K261:K275" si="43">+I261-J261</f>
        <v>215000</v>
      </c>
    </row>
    <row r="262" spans="1:11">
      <c r="A262" s="8">
        <f t="shared" si="32"/>
        <v>255</v>
      </c>
      <c r="B262" s="9" t="s">
        <v>269</v>
      </c>
      <c r="C262" s="10">
        <f>+[2]Validado!K4847</f>
        <v>52779.040000000001</v>
      </c>
      <c r="D262" s="10">
        <v>0</v>
      </c>
      <c r="E262" s="10">
        <v>0</v>
      </c>
      <c r="F262" s="11">
        <v>0</v>
      </c>
      <c r="G262" s="11"/>
      <c r="H262" s="11"/>
      <c r="I262" s="10">
        <f t="shared" si="39"/>
        <v>52779.040000000001</v>
      </c>
      <c r="J262" s="10"/>
      <c r="K262" s="10">
        <f t="shared" si="43"/>
        <v>52779.040000000001</v>
      </c>
    </row>
    <row r="263" spans="1:11">
      <c r="A263" s="8">
        <f t="shared" si="32"/>
        <v>256</v>
      </c>
      <c r="B263" s="9" t="s">
        <v>270</v>
      </c>
      <c r="C263" s="10">
        <v>6490</v>
      </c>
      <c r="D263" s="10">
        <v>0</v>
      </c>
      <c r="E263" s="10">
        <v>0</v>
      </c>
      <c r="F263" s="11">
        <v>0</v>
      </c>
      <c r="G263" s="11"/>
      <c r="H263" s="11"/>
      <c r="I263" s="10">
        <f t="shared" si="39"/>
        <v>6490</v>
      </c>
      <c r="J263" s="10"/>
      <c r="K263" s="10">
        <f t="shared" si="43"/>
        <v>6490</v>
      </c>
    </row>
    <row r="264" spans="1:11">
      <c r="A264" s="8">
        <f t="shared" si="32"/>
        <v>257</v>
      </c>
      <c r="B264" s="9" t="s">
        <v>271</v>
      </c>
      <c r="C264" s="10">
        <v>0</v>
      </c>
      <c r="D264" s="10">
        <v>0</v>
      </c>
      <c r="E264" s="10">
        <v>0</v>
      </c>
      <c r="F264" s="11">
        <v>0</v>
      </c>
      <c r="G264" s="11">
        <v>0</v>
      </c>
      <c r="H264" s="11">
        <f>+[2]Validado!K4851</f>
        <v>0</v>
      </c>
      <c r="I264" s="10">
        <f t="shared" si="39"/>
        <v>0</v>
      </c>
      <c r="J264" s="10"/>
      <c r="K264" s="10">
        <f t="shared" si="43"/>
        <v>0</v>
      </c>
    </row>
    <row r="265" spans="1:11">
      <c r="A265" s="8">
        <f t="shared" ref="A265:A328" si="44">+A264+1</f>
        <v>258</v>
      </c>
      <c r="B265" s="9" t="s">
        <v>272</v>
      </c>
      <c r="C265" s="10">
        <v>174000</v>
      </c>
      <c r="D265" s="10">
        <v>0</v>
      </c>
      <c r="E265" s="10">
        <v>0</v>
      </c>
      <c r="F265" s="11">
        <v>0</v>
      </c>
      <c r="G265" s="11"/>
      <c r="H265" s="11"/>
      <c r="I265" s="10">
        <f t="shared" si="39"/>
        <v>174000</v>
      </c>
      <c r="J265" s="10"/>
      <c r="K265" s="10">
        <f t="shared" si="43"/>
        <v>174000</v>
      </c>
    </row>
    <row r="266" spans="1:11">
      <c r="A266" s="8">
        <f t="shared" si="44"/>
        <v>259</v>
      </c>
      <c r="B266" s="9" t="s">
        <v>273</v>
      </c>
      <c r="C266" s="10">
        <v>2873661.6</v>
      </c>
      <c r="D266" s="10">
        <v>0</v>
      </c>
      <c r="E266" s="10">
        <v>0</v>
      </c>
      <c r="F266" s="11">
        <v>0</v>
      </c>
      <c r="G266" s="11"/>
      <c r="H266" s="11"/>
      <c r="I266" s="10">
        <f t="shared" si="39"/>
        <v>2873661.6</v>
      </c>
      <c r="J266" s="10"/>
      <c r="K266" s="10">
        <f t="shared" si="43"/>
        <v>2873661.6</v>
      </c>
    </row>
    <row r="267" spans="1:11">
      <c r="A267" s="8">
        <f t="shared" si="44"/>
        <v>260</v>
      </c>
      <c r="B267" s="9" t="s">
        <v>274</v>
      </c>
      <c r="C267" s="10">
        <f>+[2]Validado!J4876</f>
        <v>664945</v>
      </c>
      <c r="D267" s="10">
        <f>+[2]Validado!J4880</f>
        <v>706000</v>
      </c>
      <c r="E267" s="10">
        <f>+[2]Validado!J4898</f>
        <v>0</v>
      </c>
      <c r="F267" s="11">
        <f>+[2]Validado!J4914</f>
        <v>0</v>
      </c>
      <c r="G267" s="11">
        <f>+[2]Validado!J4932</f>
        <v>0</v>
      </c>
      <c r="H267" s="11">
        <f>J4796</f>
        <v>0</v>
      </c>
      <c r="I267" s="10">
        <f t="shared" si="39"/>
        <v>1370945</v>
      </c>
      <c r="J267" s="10"/>
      <c r="K267" s="10">
        <f t="shared" si="43"/>
        <v>1370945</v>
      </c>
    </row>
    <row r="268" spans="1:11">
      <c r="A268" s="8">
        <f t="shared" si="44"/>
        <v>261</v>
      </c>
      <c r="B268" s="9" t="s">
        <v>275</v>
      </c>
      <c r="C268" s="10">
        <v>0</v>
      </c>
      <c r="D268" s="10">
        <v>0</v>
      </c>
      <c r="E268" s="10">
        <f>+[2]Validado!K4862</f>
        <v>1879829</v>
      </c>
      <c r="F268" s="11">
        <v>0</v>
      </c>
      <c r="G268" s="11"/>
      <c r="H268" s="11"/>
      <c r="I268" s="10">
        <f t="shared" si="39"/>
        <v>1879829</v>
      </c>
      <c r="J268" s="10"/>
      <c r="K268" s="10">
        <f t="shared" si="43"/>
        <v>1879829</v>
      </c>
    </row>
    <row r="269" spans="1:11">
      <c r="A269" s="8">
        <f t="shared" si="44"/>
        <v>262</v>
      </c>
      <c r="B269" s="9" t="s">
        <v>276</v>
      </c>
      <c r="C269" s="10">
        <v>154414.79999999999</v>
      </c>
      <c r="D269" s="10">
        <v>0</v>
      </c>
      <c r="E269" s="10">
        <v>0</v>
      </c>
      <c r="F269" s="11">
        <v>0</v>
      </c>
      <c r="G269" s="11"/>
      <c r="H269" s="11"/>
      <c r="I269" s="10">
        <f t="shared" si="39"/>
        <v>154414.79999999999</v>
      </c>
      <c r="J269" s="10"/>
      <c r="K269" s="10">
        <f t="shared" si="43"/>
        <v>154414.79999999999</v>
      </c>
    </row>
    <row r="270" spans="1:11">
      <c r="A270" s="8">
        <f t="shared" si="44"/>
        <v>263</v>
      </c>
      <c r="B270" s="9" t="s">
        <v>277</v>
      </c>
      <c r="C270" s="10">
        <v>0</v>
      </c>
      <c r="D270" s="10">
        <v>0</v>
      </c>
      <c r="E270" s="10">
        <v>0</v>
      </c>
      <c r="F270" s="11">
        <v>0</v>
      </c>
      <c r="G270" s="11">
        <f>+[2]Validado!J5032</f>
        <v>3241300.16</v>
      </c>
      <c r="H270" s="11">
        <f>+[2]Validado!J5040</f>
        <v>0</v>
      </c>
      <c r="I270" s="10">
        <f t="shared" si="39"/>
        <v>3241300.16</v>
      </c>
      <c r="J270" s="10"/>
      <c r="K270" s="10">
        <f t="shared" si="43"/>
        <v>3241300.16</v>
      </c>
    </row>
    <row r="271" spans="1:11">
      <c r="A271" s="8">
        <f t="shared" si="44"/>
        <v>264</v>
      </c>
      <c r="B271" s="9" t="s">
        <v>278</v>
      </c>
      <c r="C271" s="10">
        <v>0</v>
      </c>
      <c r="D271" s="10">
        <f>+[2]Validado!J5076</f>
        <v>1577461</v>
      </c>
      <c r="E271" s="10">
        <v>0</v>
      </c>
      <c r="F271" s="11">
        <v>0</v>
      </c>
      <c r="G271" s="11"/>
      <c r="H271" s="11"/>
      <c r="I271" s="10">
        <f t="shared" si="39"/>
        <v>1577461</v>
      </c>
      <c r="J271" s="10"/>
      <c r="K271" s="10">
        <f t="shared" si="43"/>
        <v>1577461</v>
      </c>
    </row>
    <row r="272" spans="1:11">
      <c r="A272" s="8">
        <f t="shared" si="44"/>
        <v>265</v>
      </c>
      <c r="B272" s="9" t="s">
        <v>279</v>
      </c>
      <c r="C272" s="10">
        <f>+[2]Validado!K5192</f>
        <v>384371.14</v>
      </c>
      <c r="D272" s="10">
        <v>0</v>
      </c>
      <c r="E272" s="10">
        <v>0</v>
      </c>
      <c r="F272" s="11">
        <v>0</v>
      </c>
      <c r="G272" s="11"/>
      <c r="H272" s="11"/>
      <c r="I272" s="10">
        <f t="shared" si="39"/>
        <v>384371.14</v>
      </c>
      <c r="J272" s="10"/>
      <c r="K272" s="10">
        <f t="shared" si="43"/>
        <v>384371.14</v>
      </c>
    </row>
    <row r="273" spans="1:11">
      <c r="A273" s="8">
        <f t="shared" si="44"/>
        <v>266</v>
      </c>
      <c r="B273" s="9" t="s">
        <v>280</v>
      </c>
      <c r="C273" s="10">
        <f>+[2]Validado!K5044</f>
        <v>318018.31</v>
      </c>
      <c r="D273" s="10">
        <v>0</v>
      </c>
      <c r="E273" s="10">
        <v>0</v>
      </c>
      <c r="F273" s="11">
        <v>0</v>
      </c>
      <c r="G273" s="11"/>
      <c r="H273" s="11"/>
      <c r="I273" s="10">
        <f t="shared" si="39"/>
        <v>318018.31</v>
      </c>
      <c r="J273" s="10"/>
      <c r="K273" s="10">
        <f t="shared" si="43"/>
        <v>318018.31</v>
      </c>
    </row>
    <row r="274" spans="1:11">
      <c r="A274" s="8">
        <f t="shared" si="44"/>
        <v>267</v>
      </c>
      <c r="B274" s="9" t="s">
        <v>281</v>
      </c>
      <c r="C274" s="10">
        <v>0</v>
      </c>
      <c r="D274" s="10">
        <f>+[2]Validado!J5088</f>
        <v>488301.2</v>
      </c>
      <c r="E274" s="10">
        <f>+[2]Validado!J5118</f>
        <v>12086970.5</v>
      </c>
      <c r="F274" s="11">
        <f>+[2]Validado!J5178</f>
        <v>20989438.710000001</v>
      </c>
      <c r="G274" s="11">
        <f>+[2]Validado!J5188</f>
        <v>0</v>
      </c>
      <c r="H274" s="11"/>
      <c r="I274" s="10">
        <f t="shared" si="39"/>
        <v>33564710.409999996</v>
      </c>
      <c r="J274" s="10"/>
      <c r="K274" s="10">
        <f t="shared" si="43"/>
        <v>33564710.409999996</v>
      </c>
    </row>
    <row r="275" spans="1:11">
      <c r="A275" s="8">
        <f t="shared" si="44"/>
        <v>268</v>
      </c>
      <c r="B275" s="9" t="s">
        <v>282</v>
      </c>
      <c r="C275" s="10">
        <f>+[2]Validado!J5083</f>
        <v>86260</v>
      </c>
      <c r="D275" s="10"/>
      <c r="E275" s="10"/>
      <c r="F275" s="11"/>
      <c r="G275" s="11"/>
      <c r="H275" s="11"/>
      <c r="I275" s="10">
        <f t="shared" si="39"/>
        <v>86260</v>
      </c>
      <c r="J275" s="10"/>
      <c r="K275" s="10">
        <f t="shared" si="43"/>
        <v>86260</v>
      </c>
    </row>
    <row r="276" spans="1:11">
      <c r="A276" s="8">
        <f t="shared" si="44"/>
        <v>269</v>
      </c>
      <c r="B276" s="9" t="s">
        <v>283</v>
      </c>
      <c r="C276" s="10"/>
      <c r="D276" s="10"/>
      <c r="E276" s="10"/>
      <c r="F276" s="11"/>
      <c r="G276" s="11"/>
      <c r="H276" s="11">
        <f>+[2]Validado!K5050</f>
        <v>0</v>
      </c>
      <c r="I276" s="10">
        <f t="shared" si="39"/>
        <v>0</v>
      </c>
      <c r="J276" s="10"/>
      <c r="K276" s="10"/>
    </row>
    <row r="277" spans="1:11">
      <c r="A277" s="8">
        <f t="shared" si="44"/>
        <v>270</v>
      </c>
      <c r="B277" s="9" t="s">
        <v>284</v>
      </c>
      <c r="C277" s="10">
        <f>+[2]Validado!K5215</f>
        <v>231706.42</v>
      </c>
      <c r="D277" s="10">
        <v>0</v>
      </c>
      <c r="E277" s="10">
        <v>0</v>
      </c>
      <c r="F277" s="11">
        <v>0</v>
      </c>
      <c r="G277" s="11"/>
      <c r="H277" s="11"/>
      <c r="I277" s="10">
        <f t="shared" si="39"/>
        <v>231706.42</v>
      </c>
      <c r="J277" s="10"/>
      <c r="K277" s="10">
        <f t="shared" ref="K277:K283" si="45">+I277-J277</f>
        <v>231706.42</v>
      </c>
    </row>
    <row r="278" spans="1:11">
      <c r="A278" s="8">
        <f t="shared" si="44"/>
        <v>271</v>
      </c>
      <c r="B278" s="9" t="s">
        <v>285</v>
      </c>
      <c r="C278" s="10">
        <f>+[2]Validado!K5281</f>
        <v>124623.69</v>
      </c>
      <c r="D278" s="10">
        <v>0</v>
      </c>
      <c r="E278" s="10">
        <v>0</v>
      </c>
      <c r="F278" s="11">
        <v>0</v>
      </c>
      <c r="G278" s="11"/>
      <c r="H278" s="11"/>
      <c r="I278" s="10">
        <f t="shared" si="39"/>
        <v>124623.69</v>
      </c>
      <c r="J278" s="10"/>
      <c r="K278" s="10">
        <f t="shared" si="45"/>
        <v>124623.69</v>
      </c>
    </row>
    <row r="279" spans="1:11">
      <c r="A279" s="8">
        <f t="shared" si="44"/>
        <v>272</v>
      </c>
      <c r="B279" s="9" t="s">
        <v>286</v>
      </c>
      <c r="C279" s="10">
        <v>99789.3</v>
      </c>
      <c r="D279" s="10">
        <v>0</v>
      </c>
      <c r="E279" s="10">
        <v>0</v>
      </c>
      <c r="F279" s="11">
        <v>0</v>
      </c>
      <c r="G279" s="11"/>
      <c r="H279" s="11"/>
      <c r="I279" s="10">
        <f t="shared" si="39"/>
        <v>99789.3</v>
      </c>
      <c r="J279" s="10"/>
      <c r="K279" s="10">
        <f t="shared" si="45"/>
        <v>99789.3</v>
      </c>
    </row>
    <row r="280" spans="1:11">
      <c r="A280" s="8">
        <f t="shared" si="44"/>
        <v>273</v>
      </c>
      <c r="B280" s="9" t="s">
        <v>287</v>
      </c>
      <c r="C280" s="10">
        <v>0</v>
      </c>
      <c r="D280" s="10">
        <f>+[2]Validado!K5241</f>
        <v>133292.32999999999</v>
      </c>
      <c r="E280" s="10">
        <v>0</v>
      </c>
      <c r="F280" s="11">
        <v>0</v>
      </c>
      <c r="G280" s="11"/>
      <c r="H280" s="11"/>
      <c r="I280" s="10">
        <f t="shared" si="39"/>
        <v>133292.32999999999</v>
      </c>
      <c r="J280" s="10"/>
      <c r="K280" s="10">
        <f t="shared" si="45"/>
        <v>133292.32999999999</v>
      </c>
    </row>
    <row r="281" spans="1:11">
      <c r="A281" s="8">
        <f t="shared" si="44"/>
        <v>274</v>
      </c>
      <c r="B281" s="9" t="s">
        <v>288</v>
      </c>
      <c r="C281" s="10">
        <v>68211.11</v>
      </c>
      <c r="D281" s="10">
        <v>0</v>
      </c>
      <c r="E281" s="10">
        <v>0</v>
      </c>
      <c r="F281" s="11">
        <v>0</v>
      </c>
      <c r="G281" s="11"/>
      <c r="H281" s="11"/>
      <c r="I281" s="10">
        <f t="shared" si="39"/>
        <v>68211.11</v>
      </c>
      <c r="J281" s="10"/>
      <c r="K281" s="10">
        <f t="shared" si="45"/>
        <v>68211.11</v>
      </c>
    </row>
    <row r="282" spans="1:11">
      <c r="A282" s="8">
        <f t="shared" si="44"/>
        <v>275</v>
      </c>
      <c r="B282" s="9" t="s">
        <v>289</v>
      </c>
      <c r="C282" s="10">
        <f>+[2]Validado!J5315</f>
        <v>496721.4</v>
      </c>
      <c r="D282" s="10"/>
      <c r="E282" s="10"/>
      <c r="F282" s="11"/>
      <c r="G282" s="11"/>
      <c r="H282" s="11"/>
      <c r="I282" s="10">
        <f t="shared" si="39"/>
        <v>496721.4</v>
      </c>
      <c r="J282" s="10"/>
      <c r="K282" s="10">
        <f t="shared" si="45"/>
        <v>496721.4</v>
      </c>
    </row>
    <row r="283" spans="1:11">
      <c r="A283" s="8">
        <f t="shared" si="44"/>
        <v>276</v>
      </c>
      <c r="B283" s="9" t="s">
        <v>290</v>
      </c>
      <c r="C283" s="10">
        <f>+[2]Validado!K5250</f>
        <v>10422264.4</v>
      </c>
      <c r="D283" s="10">
        <v>0</v>
      </c>
      <c r="E283" s="10">
        <v>0</v>
      </c>
      <c r="F283" s="11">
        <v>0</v>
      </c>
      <c r="G283" s="11"/>
      <c r="H283" s="11"/>
      <c r="I283" s="10">
        <f t="shared" si="39"/>
        <v>10422264.4</v>
      </c>
      <c r="J283" s="10"/>
      <c r="K283" s="10">
        <f t="shared" si="45"/>
        <v>10422264.4</v>
      </c>
    </row>
    <row r="284" spans="1:11">
      <c r="A284" s="8">
        <f t="shared" si="44"/>
        <v>277</v>
      </c>
      <c r="B284" s="9" t="s">
        <v>291</v>
      </c>
      <c r="C284" s="10">
        <v>0</v>
      </c>
      <c r="D284" s="10">
        <v>0</v>
      </c>
      <c r="E284" s="10">
        <v>0</v>
      </c>
      <c r="F284" s="11">
        <v>0</v>
      </c>
      <c r="G284" s="11">
        <f>+[2]Validado!K5317</f>
        <v>1009643.5</v>
      </c>
      <c r="H284" s="11"/>
      <c r="I284" s="10">
        <f t="shared" si="39"/>
        <v>1009643.5</v>
      </c>
      <c r="J284" s="10"/>
      <c r="K284" s="10"/>
    </row>
    <row r="285" spans="1:11">
      <c r="A285" s="8">
        <f t="shared" si="44"/>
        <v>278</v>
      </c>
      <c r="B285" s="9" t="s">
        <v>292</v>
      </c>
      <c r="C285" s="10">
        <f>+[2]Validado!J5341</f>
        <v>412760.46</v>
      </c>
      <c r="D285" s="10">
        <f>+[2]Validado!J5344</f>
        <v>613411.19999999995</v>
      </c>
      <c r="E285" s="10">
        <v>0</v>
      </c>
      <c r="F285" s="11">
        <v>0</v>
      </c>
      <c r="G285" s="11">
        <f>+[2]Validado!J5361</f>
        <v>1481508.08</v>
      </c>
      <c r="H285" s="11">
        <f>+[2]Validado!J5367</f>
        <v>0</v>
      </c>
      <c r="I285" s="10">
        <f t="shared" si="39"/>
        <v>2507679.7400000002</v>
      </c>
      <c r="J285" s="10">
        <v>0</v>
      </c>
      <c r="K285" s="10">
        <f t="shared" ref="K285:K288" si="46">+I285-J285</f>
        <v>2507679.7400000002</v>
      </c>
    </row>
    <row r="286" spans="1:11">
      <c r="A286" s="8">
        <f t="shared" si="44"/>
        <v>279</v>
      </c>
      <c r="B286" s="9" t="s">
        <v>293</v>
      </c>
      <c r="C286" s="10">
        <f>+[2]Validado!K5377</f>
        <v>89550.2</v>
      </c>
      <c r="D286" s="10">
        <v>0</v>
      </c>
      <c r="E286" s="10">
        <v>0</v>
      </c>
      <c r="F286" s="11">
        <v>0</v>
      </c>
      <c r="G286" s="11"/>
      <c r="H286" s="11"/>
      <c r="I286" s="10">
        <f t="shared" si="39"/>
        <v>89550.2</v>
      </c>
      <c r="J286" s="10"/>
      <c r="K286" s="10">
        <f t="shared" si="46"/>
        <v>89550.2</v>
      </c>
    </row>
    <row r="287" spans="1:11">
      <c r="A287" s="8">
        <f t="shared" si="44"/>
        <v>280</v>
      </c>
      <c r="B287" s="9" t="s">
        <v>294</v>
      </c>
      <c r="C287" s="10">
        <f>+[2]Validado!J5397</f>
        <v>35223</v>
      </c>
      <c r="D287" s="10">
        <v>0</v>
      </c>
      <c r="E287" s="10">
        <v>0</v>
      </c>
      <c r="F287" s="11">
        <v>0</v>
      </c>
      <c r="G287" s="11"/>
      <c r="H287" s="11"/>
      <c r="I287" s="10">
        <f t="shared" si="39"/>
        <v>35223</v>
      </c>
      <c r="J287" s="10"/>
      <c r="K287" s="10">
        <f t="shared" si="46"/>
        <v>35223</v>
      </c>
    </row>
    <row r="288" spans="1:11">
      <c r="A288" s="8">
        <f t="shared" si="44"/>
        <v>281</v>
      </c>
      <c r="B288" s="9" t="s">
        <v>295</v>
      </c>
      <c r="C288" s="10">
        <f>+[2]Validado!J5448</f>
        <v>20744.64</v>
      </c>
      <c r="D288" s="10">
        <v>0</v>
      </c>
      <c r="E288" s="10">
        <v>0</v>
      </c>
      <c r="F288" s="11">
        <v>0</v>
      </c>
      <c r="G288" s="11"/>
      <c r="H288" s="11"/>
      <c r="I288" s="10">
        <f t="shared" si="39"/>
        <v>20744.64</v>
      </c>
      <c r="J288" s="10"/>
      <c r="K288" s="10">
        <f t="shared" si="46"/>
        <v>20744.64</v>
      </c>
    </row>
    <row r="289" spans="1:11">
      <c r="A289" s="8">
        <f t="shared" si="44"/>
        <v>282</v>
      </c>
      <c r="B289" s="9" t="s">
        <v>296</v>
      </c>
      <c r="C289" s="10">
        <v>0</v>
      </c>
      <c r="D289" s="10">
        <v>0</v>
      </c>
      <c r="E289" s="10">
        <v>0</v>
      </c>
      <c r="F289" s="11">
        <f>+[2]Validado!J5410</f>
        <v>330164</v>
      </c>
      <c r="G289" s="11">
        <f>+[2]Validado!J5427</f>
        <v>902612</v>
      </c>
      <c r="H289" s="11"/>
      <c r="I289" s="10">
        <f t="shared" si="39"/>
        <v>1232776</v>
      </c>
      <c r="J289" s="10"/>
      <c r="K289" s="10"/>
    </row>
    <row r="290" spans="1:11">
      <c r="A290" s="8">
        <f t="shared" si="44"/>
        <v>283</v>
      </c>
      <c r="B290" s="9" t="s">
        <v>297</v>
      </c>
      <c r="C290" s="10"/>
      <c r="D290" s="10"/>
      <c r="E290" s="10"/>
      <c r="F290" s="11"/>
      <c r="G290" s="11"/>
      <c r="H290" s="11">
        <v>131572.6</v>
      </c>
      <c r="I290" s="10">
        <f t="shared" si="39"/>
        <v>131572.6</v>
      </c>
      <c r="J290" s="10"/>
      <c r="K290" s="10"/>
    </row>
    <row r="291" spans="1:11">
      <c r="A291" s="8">
        <f t="shared" si="44"/>
        <v>284</v>
      </c>
      <c r="B291" s="9" t="s">
        <v>298</v>
      </c>
      <c r="C291" s="10">
        <v>0</v>
      </c>
      <c r="D291" s="10">
        <v>0</v>
      </c>
      <c r="E291" s="10">
        <v>0</v>
      </c>
      <c r="F291" s="11">
        <v>0</v>
      </c>
      <c r="G291" s="11">
        <f>+[2]Validado!K5438</f>
        <v>168340.5</v>
      </c>
      <c r="H291" s="11"/>
      <c r="I291" s="10">
        <f t="shared" si="39"/>
        <v>168340.5</v>
      </c>
      <c r="J291" s="10"/>
      <c r="K291" s="10"/>
    </row>
    <row r="292" spans="1:11">
      <c r="A292" s="8">
        <f t="shared" si="44"/>
        <v>285</v>
      </c>
      <c r="B292" s="9" t="s">
        <v>299</v>
      </c>
      <c r="C292" s="10">
        <v>371936.5</v>
      </c>
      <c r="D292" s="10">
        <v>0</v>
      </c>
      <c r="E292" s="10">
        <v>0</v>
      </c>
      <c r="F292" s="11">
        <v>0</v>
      </c>
      <c r="G292" s="11"/>
      <c r="H292" s="11"/>
      <c r="I292" s="10">
        <f t="shared" si="39"/>
        <v>371936.5</v>
      </c>
      <c r="J292" s="10"/>
      <c r="K292" s="10">
        <f t="shared" ref="K292:K295" si="47">+I292-J292</f>
        <v>371936.5</v>
      </c>
    </row>
    <row r="293" spans="1:11">
      <c r="A293" s="8">
        <f t="shared" si="44"/>
        <v>286</v>
      </c>
      <c r="B293" s="9" t="s">
        <v>300</v>
      </c>
      <c r="C293" s="10">
        <f>+[2]Validado!J5453</f>
        <v>30730</v>
      </c>
      <c r="D293" s="10">
        <v>0</v>
      </c>
      <c r="E293" s="10">
        <v>0</v>
      </c>
      <c r="F293" s="11">
        <f>+[2]Validado!J5456</f>
        <v>162000</v>
      </c>
      <c r="G293" s="11">
        <f>+[2]Validado!J5460</f>
        <v>0</v>
      </c>
      <c r="H293" s="11"/>
      <c r="I293" s="10">
        <f t="shared" si="39"/>
        <v>192730</v>
      </c>
      <c r="J293" s="10"/>
      <c r="K293" s="10">
        <f t="shared" si="47"/>
        <v>192730</v>
      </c>
    </row>
    <row r="294" spans="1:11">
      <c r="A294" s="8">
        <f t="shared" si="44"/>
        <v>287</v>
      </c>
      <c r="B294" s="9" t="s">
        <v>301</v>
      </c>
      <c r="C294" s="10">
        <v>0</v>
      </c>
      <c r="D294" s="10">
        <v>0</v>
      </c>
      <c r="E294" s="10">
        <v>0</v>
      </c>
      <c r="F294" s="11">
        <v>0</v>
      </c>
      <c r="G294" s="11">
        <f>+[2]Validado!J5478</f>
        <v>459055.4</v>
      </c>
      <c r="H294" s="11">
        <f>+[2]Validado!J5482</f>
        <v>0</v>
      </c>
      <c r="I294" s="10">
        <f t="shared" si="39"/>
        <v>459055.4</v>
      </c>
      <c r="J294" s="10"/>
      <c r="K294" s="10"/>
    </row>
    <row r="295" spans="1:11">
      <c r="A295" s="8">
        <f t="shared" si="44"/>
        <v>288</v>
      </c>
      <c r="B295" s="9" t="s">
        <v>302</v>
      </c>
      <c r="C295" s="10">
        <f>+[2]Validado!K5381</f>
        <v>862561.29</v>
      </c>
      <c r="D295" s="10">
        <v>0</v>
      </c>
      <c r="E295" s="10">
        <v>0</v>
      </c>
      <c r="F295" s="11">
        <v>0</v>
      </c>
      <c r="G295" s="11"/>
      <c r="H295" s="11"/>
      <c r="I295" s="10">
        <f t="shared" si="39"/>
        <v>862561.29</v>
      </c>
      <c r="J295" s="10"/>
      <c r="K295" s="10">
        <f t="shared" si="47"/>
        <v>862561.29</v>
      </c>
    </row>
    <row r="296" spans="1:11">
      <c r="A296" s="8">
        <f t="shared" si="44"/>
        <v>289</v>
      </c>
      <c r="B296" s="9" t="s">
        <v>303</v>
      </c>
      <c r="C296" s="10">
        <v>0</v>
      </c>
      <c r="D296" s="10">
        <v>0</v>
      </c>
      <c r="E296" s="10">
        <v>0</v>
      </c>
      <c r="F296" s="11">
        <v>0</v>
      </c>
      <c r="G296" s="11">
        <f>+[2]Validado!J5488</f>
        <v>252125.33</v>
      </c>
      <c r="H296" s="11">
        <f>+[2]Validado!J5492</f>
        <v>0</v>
      </c>
      <c r="I296" s="10">
        <f t="shared" si="39"/>
        <v>252125.33</v>
      </c>
      <c r="J296" s="10"/>
      <c r="K296" s="10"/>
    </row>
    <row r="297" spans="1:11">
      <c r="A297" s="8">
        <f t="shared" si="44"/>
        <v>290</v>
      </c>
      <c r="B297" s="9" t="s">
        <v>304</v>
      </c>
      <c r="C297" s="10">
        <f>+[2]Validado!K5497</f>
        <v>515943.79</v>
      </c>
      <c r="D297" s="10">
        <v>0</v>
      </c>
      <c r="E297" s="10">
        <v>0</v>
      </c>
      <c r="F297" s="11">
        <v>0</v>
      </c>
      <c r="G297" s="11"/>
      <c r="H297" s="11"/>
      <c r="I297" s="10">
        <f t="shared" si="39"/>
        <v>515943.79</v>
      </c>
      <c r="J297" s="10"/>
      <c r="K297" s="10">
        <f t="shared" ref="K297:K303" si="48">+I297-J297</f>
        <v>515943.79</v>
      </c>
    </row>
    <row r="298" spans="1:11">
      <c r="A298" s="8">
        <f t="shared" si="44"/>
        <v>291</v>
      </c>
      <c r="B298" s="9" t="s">
        <v>305</v>
      </c>
      <c r="C298" s="10">
        <v>2260460</v>
      </c>
      <c r="D298" s="10">
        <v>0</v>
      </c>
      <c r="E298" s="10">
        <v>0</v>
      </c>
      <c r="F298" s="11">
        <v>0</v>
      </c>
      <c r="G298" s="11"/>
      <c r="H298" s="11"/>
      <c r="I298" s="10">
        <f t="shared" si="39"/>
        <v>2260460</v>
      </c>
      <c r="J298" s="10"/>
      <c r="K298" s="10">
        <f t="shared" si="48"/>
        <v>2260460</v>
      </c>
    </row>
    <row r="299" spans="1:11">
      <c r="A299" s="8">
        <f t="shared" si="44"/>
        <v>292</v>
      </c>
      <c r="B299" s="9" t="s">
        <v>306</v>
      </c>
      <c r="C299" s="10">
        <v>0</v>
      </c>
      <c r="D299" s="10">
        <v>0</v>
      </c>
      <c r="E299" s="10">
        <f>+[2]Validado!J5537</f>
        <v>0</v>
      </c>
      <c r="F299" s="11">
        <f>+[2]Validado!J5552</f>
        <v>0</v>
      </c>
      <c r="G299" s="11">
        <f>[2]Validado!J5573</f>
        <v>174720</v>
      </c>
      <c r="H299" s="11">
        <f>[2]Validado!J5580</f>
        <v>183624</v>
      </c>
      <c r="I299" s="10">
        <f t="shared" si="39"/>
        <v>358344</v>
      </c>
      <c r="J299" s="10"/>
      <c r="K299" s="10">
        <f t="shared" si="48"/>
        <v>358344</v>
      </c>
    </row>
    <row r="300" spans="1:11">
      <c r="A300" s="8">
        <f t="shared" si="44"/>
        <v>293</v>
      </c>
      <c r="B300" s="9" t="s">
        <v>307</v>
      </c>
      <c r="C300" s="10">
        <v>3286403.64</v>
      </c>
      <c r="D300" s="10">
        <v>0</v>
      </c>
      <c r="E300" s="10">
        <v>0</v>
      </c>
      <c r="F300" s="11">
        <v>0</v>
      </c>
      <c r="G300" s="11"/>
      <c r="H300" s="11"/>
      <c r="I300" s="10">
        <f t="shared" si="39"/>
        <v>3286403.64</v>
      </c>
      <c r="J300" s="10"/>
      <c r="K300" s="10">
        <f t="shared" si="48"/>
        <v>3286403.64</v>
      </c>
    </row>
    <row r="301" spans="1:11">
      <c r="A301" s="8">
        <f t="shared" si="44"/>
        <v>294</v>
      </c>
      <c r="B301" s="9" t="s">
        <v>308</v>
      </c>
      <c r="C301" s="10">
        <f>+[2]Validado!K5507</f>
        <v>65137.120000000003</v>
      </c>
      <c r="D301" s="10">
        <v>0</v>
      </c>
      <c r="E301" s="10">
        <v>0</v>
      </c>
      <c r="F301" s="11">
        <v>0</v>
      </c>
      <c r="G301" s="11"/>
      <c r="H301" s="11"/>
      <c r="I301" s="10">
        <f t="shared" si="39"/>
        <v>65137.120000000003</v>
      </c>
      <c r="J301" s="10"/>
      <c r="K301" s="10">
        <f t="shared" si="48"/>
        <v>65137.120000000003</v>
      </c>
    </row>
    <row r="302" spans="1:11">
      <c r="A302" s="8">
        <f t="shared" si="44"/>
        <v>295</v>
      </c>
      <c r="B302" s="9" t="s">
        <v>309</v>
      </c>
      <c r="C302" s="10">
        <f>+[2]Validado!K5683</f>
        <v>13222604.699999999</v>
      </c>
      <c r="D302" s="10">
        <v>0</v>
      </c>
      <c r="E302" s="10">
        <v>0</v>
      </c>
      <c r="F302" s="11">
        <v>0</v>
      </c>
      <c r="G302" s="11"/>
      <c r="H302" s="11"/>
      <c r="I302" s="10">
        <f t="shared" ref="I302:I315" si="49">+C302+D302+E302+F302+G302+H302</f>
        <v>13222604.699999999</v>
      </c>
      <c r="J302" s="10"/>
      <c r="K302" s="10">
        <f t="shared" si="48"/>
        <v>13222604.699999999</v>
      </c>
    </row>
    <row r="303" spans="1:11">
      <c r="A303" s="8">
        <f t="shared" si="44"/>
        <v>296</v>
      </c>
      <c r="B303" s="9" t="s">
        <v>310</v>
      </c>
      <c r="C303" s="10">
        <v>0</v>
      </c>
      <c r="D303" s="10">
        <f>+[2]Validado!J5611</f>
        <v>3286403.64</v>
      </c>
      <c r="E303" s="10"/>
      <c r="F303" s="11">
        <f>+[2]Validado!J5618</f>
        <v>781276.24</v>
      </c>
      <c r="G303" s="11">
        <v>0</v>
      </c>
      <c r="H303" s="11">
        <v>0</v>
      </c>
      <c r="I303" s="10">
        <f t="shared" si="49"/>
        <v>4067679.88</v>
      </c>
      <c r="J303" s="10"/>
      <c r="K303" s="10">
        <f t="shared" si="48"/>
        <v>4067679.88</v>
      </c>
    </row>
    <row r="304" spans="1:11">
      <c r="A304" s="8">
        <f t="shared" si="44"/>
        <v>297</v>
      </c>
      <c r="B304" s="9" t="s">
        <v>311</v>
      </c>
      <c r="C304" s="10">
        <v>0</v>
      </c>
      <c r="D304" s="10">
        <v>0</v>
      </c>
      <c r="E304" s="10">
        <v>0</v>
      </c>
      <c r="F304" s="11">
        <v>0</v>
      </c>
      <c r="G304" s="11">
        <f>[2]Validado!J5629</f>
        <v>139186.98000000001</v>
      </c>
      <c r="H304" s="11">
        <v>0</v>
      </c>
      <c r="I304" s="10">
        <f t="shared" si="49"/>
        <v>139186.98000000001</v>
      </c>
      <c r="J304" s="10"/>
      <c r="K304" s="10"/>
    </row>
    <row r="305" spans="1:11">
      <c r="A305" s="8">
        <f t="shared" si="44"/>
        <v>298</v>
      </c>
      <c r="B305" s="9" t="s">
        <v>312</v>
      </c>
      <c r="C305" s="10"/>
      <c r="D305" s="10"/>
      <c r="E305" s="10">
        <f>+[2]Validado!J5644</f>
        <v>147989.28</v>
      </c>
      <c r="F305" s="11">
        <v>0</v>
      </c>
      <c r="G305" s="11">
        <v>0</v>
      </c>
      <c r="H305" s="11"/>
      <c r="I305" s="10">
        <f t="shared" si="49"/>
        <v>147989.28</v>
      </c>
      <c r="J305" s="10"/>
      <c r="K305" s="10">
        <f t="shared" ref="K305:K310" si="50">+I305-J305</f>
        <v>147989.28</v>
      </c>
    </row>
    <row r="306" spans="1:11">
      <c r="A306" s="8">
        <f t="shared" si="44"/>
        <v>299</v>
      </c>
      <c r="B306" s="9" t="s">
        <v>313</v>
      </c>
      <c r="C306" s="10">
        <v>0</v>
      </c>
      <c r="D306" s="10">
        <v>0</v>
      </c>
      <c r="E306" s="10">
        <v>0</v>
      </c>
      <c r="F306" s="11">
        <v>0</v>
      </c>
      <c r="G306" s="11">
        <f>[2]Validado!J5629</f>
        <v>139186.98000000001</v>
      </c>
      <c r="H306" s="11">
        <f>[2]Validado!J5635</f>
        <v>66409780.039999999</v>
      </c>
      <c r="I306" s="10">
        <f t="shared" si="49"/>
        <v>66548967.019999996</v>
      </c>
      <c r="J306" s="10"/>
      <c r="K306" s="10"/>
    </row>
    <row r="307" spans="1:11">
      <c r="A307" s="8">
        <f t="shared" si="44"/>
        <v>300</v>
      </c>
      <c r="B307" s="9" t="s">
        <v>314</v>
      </c>
      <c r="C307" s="10">
        <v>0</v>
      </c>
      <c r="D307" s="10">
        <v>0</v>
      </c>
      <c r="E307" s="10">
        <v>0</v>
      </c>
      <c r="F307" s="11">
        <v>0</v>
      </c>
      <c r="G307" s="11">
        <v>0</v>
      </c>
      <c r="H307" s="11">
        <f>+[2]Validado!J5655</f>
        <v>0</v>
      </c>
      <c r="I307" s="10">
        <f t="shared" si="49"/>
        <v>0</v>
      </c>
      <c r="J307" s="10"/>
      <c r="K307" s="10"/>
    </row>
    <row r="308" spans="1:11">
      <c r="A308" s="8">
        <f t="shared" si="44"/>
        <v>301</v>
      </c>
      <c r="B308" s="9" t="s">
        <v>315</v>
      </c>
      <c r="C308" s="10">
        <v>0</v>
      </c>
      <c r="D308" s="10">
        <v>0</v>
      </c>
      <c r="E308" s="10">
        <v>0</v>
      </c>
      <c r="F308" s="11">
        <v>0</v>
      </c>
      <c r="G308" s="11">
        <f>+[2]Validado!K5667</f>
        <v>131581.79999999999</v>
      </c>
      <c r="H308" s="11"/>
      <c r="I308" s="10">
        <f t="shared" si="49"/>
        <v>131581.79999999999</v>
      </c>
      <c r="J308" s="10"/>
      <c r="K308" s="10"/>
    </row>
    <row r="309" spans="1:11">
      <c r="A309" s="8">
        <f t="shared" si="44"/>
        <v>302</v>
      </c>
      <c r="B309" s="9" t="s">
        <v>316</v>
      </c>
      <c r="C309" s="10"/>
      <c r="D309" s="10">
        <f>+[2]Validado!J5676</f>
        <v>306800</v>
      </c>
      <c r="E309" s="10"/>
      <c r="F309" s="11"/>
      <c r="G309" s="11"/>
      <c r="H309" s="11"/>
      <c r="I309" s="10">
        <f t="shared" si="49"/>
        <v>306800</v>
      </c>
      <c r="J309" s="10"/>
      <c r="K309" s="10">
        <f t="shared" si="50"/>
        <v>306800</v>
      </c>
    </row>
    <row r="310" spans="1:11">
      <c r="A310" s="8">
        <f t="shared" si="44"/>
        <v>303</v>
      </c>
      <c r="B310" s="9" t="s">
        <v>317</v>
      </c>
      <c r="C310" s="10"/>
      <c r="D310" s="10">
        <f>+[2]Validado!J5680</f>
        <v>41300</v>
      </c>
      <c r="E310" s="10"/>
      <c r="F310" s="11"/>
      <c r="G310" s="11"/>
      <c r="H310" s="11"/>
      <c r="I310" s="10">
        <f t="shared" si="49"/>
        <v>41300</v>
      </c>
      <c r="J310" s="10"/>
      <c r="K310" s="10">
        <f t="shared" si="50"/>
        <v>41300</v>
      </c>
    </row>
    <row r="311" spans="1:11">
      <c r="A311" s="8">
        <f t="shared" si="44"/>
        <v>304</v>
      </c>
      <c r="B311" s="9" t="s">
        <v>318</v>
      </c>
      <c r="C311" s="10">
        <v>0</v>
      </c>
      <c r="D311" s="10">
        <v>0</v>
      </c>
      <c r="E311" s="10">
        <v>0</v>
      </c>
      <c r="F311" s="11">
        <v>0</v>
      </c>
      <c r="G311" s="11">
        <v>0</v>
      </c>
      <c r="H311" s="11">
        <f>+[2]Validado!J5735</f>
        <v>0</v>
      </c>
      <c r="I311" s="10">
        <f t="shared" si="49"/>
        <v>0</v>
      </c>
      <c r="J311" s="10"/>
      <c r="K311" s="10"/>
    </row>
    <row r="312" spans="1:11">
      <c r="A312" s="8">
        <f t="shared" si="44"/>
        <v>305</v>
      </c>
      <c r="B312" s="9" t="s">
        <v>319</v>
      </c>
      <c r="C312" s="10">
        <v>0</v>
      </c>
      <c r="D312" s="10">
        <v>0</v>
      </c>
      <c r="E312" s="10">
        <f>+[2]Validado!K5786</f>
        <v>10949181.300000001</v>
      </c>
      <c r="F312" s="11">
        <v>0</v>
      </c>
      <c r="G312" s="11"/>
      <c r="H312" s="11"/>
      <c r="I312" s="10">
        <f t="shared" si="49"/>
        <v>10949181.300000001</v>
      </c>
      <c r="J312" s="10"/>
      <c r="K312" s="10">
        <f t="shared" ref="K312:K321" si="51">+I312-J312</f>
        <v>10949181.300000001</v>
      </c>
    </row>
    <row r="313" spans="1:11">
      <c r="A313" s="8">
        <f t="shared" si="44"/>
        <v>306</v>
      </c>
      <c r="B313" s="9" t="s">
        <v>320</v>
      </c>
      <c r="C313" s="10">
        <v>0</v>
      </c>
      <c r="D313" s="10">
        <v>0</v>
      </c>
      <c r="E313" s="10">
        <v>0</v>
      </c>
      <c r="F313" s="11">
        <v>0</v>
      </c>
      <c r="G313" s="11">
        <v>0</v>
      </c>
      <c r="H313" s="11">
        <f>+[2]Validado!J5763</f>
        <v>0</v>
      </c>
      <c r="I313" s="10">
        <f t="shared" si="49"/>
        <v>0</v>
      </c>
      <c r="J313" s="10"/>
      <c r="K313" s="10"/>
    </row>
    <row r="314" spans="1:11">
      <c r="A314" s="8">
        <f t="shared" si="44"/>
        <v>307</v>
      </c>
      <c r="B314" s="9" t="s">
        <v>321</v>
      </c>
      <c r="C314" s="10">
        <v>0</v>
      </c>
      <c r="D314" s="10">
        <f>+[2]Validado!K5778</f>
        <v>529250</v>
      </c>
      <c r="E314" s="10">
        <v>0</v>
      </c>
      <c r="F314" s="11">
        <v>0</v>
      </c>
      <c r="G314" s="11"/>
      <c r="H314" s="11"/>
      <c r="I314" s="10">
        <f t="shared" si="49"/>
        <v>529250</v>
      </c>
      <c r="J314" s="10"/>
      <c r="K314" s="10">
        <f t="shared" si="51"/>
        <v>529250</v>
      </c>
    </row>
    <row r="315" spans="1:11">
      <c r="A315" s="8">
        <f t="shared" si="44"/>
        <v>308</v>
      </c>
      <c r="B315" s="9" t="s">
        <v>322</v>
      </c>
      <c r="C315" s="10">
        <v>0</v>
      </c>
      <c r="D315" s="10">
        <v>0</v>
      </c>
      <c r="E315" s="10">
        <v>0</v>
      </c>
      <c r="F315" s="11">
        <v>0</v>
      </c>
      <c r="G315" s="11">
        <f>+[2]Validado!K5770</f>
        <v>0</v>
      </c>
      <c r="H315" s="11"/>
      <c r="I315" s="10">
        <f t="shared" si="49"/>
        <v>0</v>
      </c>
      <c r="J315" s="10"/>
      <c r="K315" s="10"/>
    </row>
    <row r="316" spans="1:11">
      <c r="A316" s="8">
        <f t="shared" si="44"/>
        <v>309</v>
      </c>
      <c r="B316" s="9" t="s">
        <v>323</v>
      </c>
      <c r="C316" s="10"/>
      <c r="D316" s="10"/>
      <c r="E316" s="10"/>
      <c r="F316" s="11"/>
      <c r="G316" s="11"/>
      <c r="H316" s="11">
        <f>[2]Validado!K5470</f>
        <v>15623.31</v>
      </c>
      <c r="I316" s="10">
        <f>C316+D316+E316+F316+G316+H316</f>
        <v>15623.31</v>
      </c>
      <c r="J316" s="10"/>
      <c r="K316" s="10"/>
    </row>
    <row r="317" spans="1:11">
      <c r="A317" s="8">
        <f t="shared" si="44"/>
        <v>310</v>
      </c>
      <c r="B317" s="9" t="s">
        <v>324</v>
      </c>
      <c r="C317" s="10">
        <f>+[2]Validado!J5863</f>
        <v>241944</v>
      </c>
      <c r="D317" s="10">
        <v>0</v>
      </c>
      <c r="E317" s="10">
        <v>0</v>
      </c>
      <c r="F317" s="11">
        <v>0</v>
      </c>
      <c r="G317" s="11"/>
      <c r="H317" s="11"/>
      <c r="I317" s="10">
        <f t="shared" ref="I317:I347" si="52">+C317+D317+E317+F317+G317+H317</f>
        <v>241944</v>
      </c>
      <c r="J317" s="10"/>
      <c r="K317" s="10">
        <f t="shared" si="51"/>
        <v>241944</v>
      </c>
    </row>
    <row r="318" spans="1:11">
      <c r="A318" s="8">
        <f t="shared" si="44"/>
        <v>311</v>
      </c>
      <c r="B318" s="9" t="s">
        <v>325</v>
      </c>
      <c r="C318" s="10">
        <v>0</v>
      </c>
      <c r="D318" s="10">
        <v>0</v>
      </c>
      <c r="E318" s="10">
        <v>0</v>
      </c>
      <c r="F318" s="11">
        <v>0</v>
      </c>
      <c r="G318" s="11">
        <f>+[2]Validado!J5848</f>
        <v>0</v>
      </c>
      <c r="H318" s="11">
        <f>+[2]Validado!J5854</f>
        <v>0</v>
      </c>
      <c r="I318" s="10">
        <f t="shared" si="52"/>
        <v>0</v>
      </c>
      <c r="J318" s="10"/>
      <c r="K318" s="10">
        <f t="shared" si="51"/>
        <v>0</v>
      </c>
    </row>
    <row r="319" spans="1:11">
      <c r="A319" s="8">
        <f t="shared" si="44"/>
        <v>312</v>
      </c>
      <c r="B319" s="9" t="s">
        <v>326</v>
      </c>
      <c r="C319" s="10">
        <v>34692</v>
      </c>
      <c r="D319" s="10">
        <v>0</v>
      </c>
      <c r="E319" s="10">
        <v>0</v>
      </c>
      <c r="F319" s="11">
        <v>0</v>
      </c>
      <c r="G319" s="11"/>
      <c r="H319" s="11"/>
      <c r="I319" s="10">
        <f t="shared" si="52"/>
        <v>34692</v>
      </c>
      <c r="J319" s="10"/>
      <c r="K319" s="10">
        <f t="shared" si="51"/>
        <v>34692</v>
      </c>
    </row>
    <row r="320" spans="1:11">
      <c r="A320" s="8">
        <f t="shared" si="44"/>
        <v>313</v>
      </c>
      <c r="B320" s="9" t="s">
        <v>327</v>
      </c>
      <c r="C320" s="10">
        <v>0</v>
      </c>
      <c r="D320" s="10">
        <v>0</v>
      </c>
      <c r="E320" s="10">
        <v>0</v>
      </c>
      <c r="F320" s="11">
        <v>0</v>
      </c>
      <c r="G320" s="11">
        <f>+[2]Validado!K5874</f>
        <v>0</v>
      </c>
      <c r="H320" s="11"/>
      <c r="I320" s="10">
        <f t="shared" si="52"/>
        <v>0</v>
      </c>
      <c r="J320" s="10"/>
      <c r="K320" s="10">
        <f t="shared" si="51"/>
        <v>0</v>
      </c>
    </row>
    <row r="321" spans="1:11">
      <c r="A321" s="8">
        <f t="shared" si="44"/>
        <v>314</v>
      </c>
      <c r="B321" s="9" t="s">
        <v>328</v>
      </c>
      <c r="C321" s="10">
        <v>1844817</v>
      </c>
      <c r="D321" s="10">
        <v>0</v>
      </c>
      <c r="E321" s="10">
        <v>0</v>
      </c>
      <c r="F321" s="11">
        <v>0</v>
      </c>
      <c r="G321" s="11"/>
      <c r="H321" s="11"/>
      <c r="I321" s="10">
        <f t="shared" si="52"/>
        <v>1844817</v>
      </c>
      <c r="J321" s="10"/>
      <c r="K321" s="10">
        <f t="shared" si="51"/>
        <v>1844817</v>
      </c>
    </row>
    <row r="322" spans="1:11">
      <c r="A322" s="8">
        <f t="shared" si="44"/>
        <v>315</v>
      </c>
      <c r="B322" s="9" t="s">
        <v>329</v>
      </c>
      <c r="C322" s="10"/>
      <c r="D322" s="10"/>
      <c r="E322" s="10"/>
      <c r="F322" s="11"/>
      <c r="G322" s="11"/>
      <c r="H322" s="11">
        <f>[2]Validado!K5824</f>
        <v>0</v>
      </c>
      <c r="I322" s="10">
        <f t="shared" si="52"/>
        <v>0</v>
      </c>
      <c r="J322" s="10"/>
      <c r="K322" s="10"/>
    </row>
    <row r="323" spans="1:11">
      <c r="A323" s="8">
        <f t="shared" si="44"/>
        <v>316</v>
      </c>
      <c r="B323" s="9" t="s">
        <v>330</v>
      </c>
      <c r="C323" s="10">
        <f>+[2]Validado!J5992</f>
        <v>49675.64</v>
      </c>
      <c r="D323" s="10"/>
      <c r="E323" s="10"/>
      <c r="F323" s="11"/>
      <c r="G323" s="11"/>
      <c r="H323" s="11"/>
      <c r="I323" s="10">
        <f t="shared" si="52"/>
        <v>49675.64</v>
      </c>
      <c r="J323" s="10"/>
      <c r="K323" s="10">
        <f t="shared" ref="K323:K328" si="53">+I323-J323</f>
        <v>49675.64</v>
      </c>
    </row>
    <row r="324" spans="1:11">
      <c r="A324" s="8">
        <f t="shared" si="44"/>
        <v>317</v>
      </c>
      <c r="B324" s="9" t="s">
        <v>331</v>
      </c>
      <c r="C324" s="10">
        <f>+[2]Validado!J5983</f>
        <v>571727.69999999995</v>
      </c>
      <c r="D324" s="10"/>
      <c r="E324" s="10"/>
      <c r="F324" s="11"/>
      <c r="G324" s="11"/>
      <c r="H324" s="11"/>
      <c r="I324" s="10">
        <f t="shared" si="52"/>
        <v>571727.69999999995</v>
      </c>
      <c r="J324" s="10"/>
      <c r="K324" s="10">
        <f t="shared" si="53"/>
        <v>571727.69999999995</v>
      </c>
    </row>
    <row r="325" spans="1:11">
      <c r="A325" s="8">
        <f t="shared" si="44"/>
        <v>318</v>
      </c>
      <c r="B325" s="9" t="s">
        <v>332</v>
      </c>
      <c r="C325" s="10">
        <v>0</v>
      </c>
      <c r="D325" s="10">
        <v>0</v>
      </c>
      <c r="E325" s="10">
        <f>+[2]Validado!K5985</f>
        <v>175230</v>
      </c>
      <c r="F325" s="11">
        <v>0</v>
      </c>
      <c r="G325" s="11"/>
      <c r="H325" s="11"/>
      <c r="I325" s="10">
        <f t="shared" si="52"/>
        <v>175230</v>
      </c>
      <c r="J325" s="10"/>
      <c r="K325" s="10">
        <f t="shared" si="53"/>
        <v>175230</v>
      </c>
    </row>
    <row r="326" spans="1:11">
      <c r="A326" s="8">
        <f t="shared" si="44"/>
        <v>319</v>
      </c>
      <c r="B326" s="9" t="s">
        <v>333</v>
      </c>
      <c r="C326" s="10">
        <f>+[2]Validado!K5994</f>
        <v>918186</v>
      </c>
      <c r="D326" s="10">
        <v>0</v>
      </c>
      <c r="E326" s="10">
        <v>0</v>
      </c>
      <c r="F326" s="11">
        <v>0</v>
      </c>
      <c r="G326" s="11"/>
      <c r="H326" s="11"/>
      <c r="I326" s="10">
        <f t="shared" si="52"/>
        <v>918186</v>
      </c>
      <c r="J326" s="10"/>
      <c r="K326" s="10">
        <f t="shared" si="53"/>
        <v>918186</v>
      </c>
    </row>
    <row r="327" spans="1:11">
      <c r="A327" s="8">
        <f t="shared" si="44"/>
        <v>320</v>
      </c>
      <c r="B327" s="9" t="s">
        <v>334</v>
      </c>
      <c r="C327" s="10">
        <f>+[2]Validado!J7135</f>
        <v>368716.94</v>
      </c>
      <c r="D327" s="10"/>
      <c r="E327" s="10"/>
      <c r="F327" s="11"/>
      <c r="G327" s="11"/>
      <c r="H327" s="11"/>
      <c r="I327" s="10">
        <f t="shared" si="52"/>
        <v>368716.94</v>
      </c>
      <c r="J327" s="10"/>
      <c r="K327" s="10">
        <f t="shared" si="53"/>
        <v>368716.94</v>
      </c>
    </row>
    <row r="328" spans="1:11">
      <c r="A328" s="8">
        <f t="shared" si="44"/>
        <v>321</v>
      </c>
      <c r="B328" s="9" t="s">
        <v>335</v>
      </c>
      <c r="C328" s="10">
        <f>+[2]Validado!J6012</f>
        <v>81107</v>
      </c>
      <c r="D328" s="10"/>
      <c r="E328" s="10"/>
      <c r="F328" s="11"/>
      <c r="G328" s="11"/>
      <c r="H328" s="11"/>
      <c r="I328" s="10">
        <f t="shared" si="52"/>
        <v>81107</v>
      </c>
      <c r="J328" s="10"/>
      <c r="K328" s="10">
        <f t="shared" si="53"/>
        <v>81107</v>
      </c>
    </row>
    <row r="329" spans="1:11">
      <c r="A329" s="8">
        <f t="shared" ref="A329:A392" si="54">+A328+1</f>
        <v>322</v>
      </c>
      <c r="B329" s="9" t="s">
        <v>336</v>
      </c>
      <c r="C329" s="10">
        <v>0</v>
      </c>
      <c r="D329" s="10">
        <v>0</v>
      </c>
      <c r="E329" s="10">
        <v>0</v>
      </c>
      <c r="F329" s="11">
        <v>0</v>
      </c>
      <c r="G329" s="11">
        <f>+[2]Validado!J6039</f>
        <v>1503050</v>
      </c>
      <c r="H329" s="11">
        <f>+[2]Validado!J6053</f>
        <v>669954</v>
      </c>
      <c r="I329" s="10">
        <f t="shared" si="52"/>
        <v>2173004</v>
      </c>
      <c r="J329" s="10"/>
      <c r="K329" s="10"/>
    </row>
    <row r="330" spans="1:11">
      <c r="A330" s="8">
        <f t="shared" si="54"/>
        <v>323</v>
      </c>
      <c r="B330" s="9" t="s">
        <v>337</v>
      </c>
      <c r="C330" s="10">
        <f>+[2]Validado!J6065</f>
        <v>653814.93999999994</v>
      </c>
      <c r="D330" s="10">
        <f>+[2]Validado!J6067</f>
        <v>39341.72</v>
      </c>
      <c r="E330" s="10">
        <f>+[2]Validado!J6076</f>
        <v>507743.38</v>
      </c>
      <c r="F330" s="11">
        <v>0</v>
      </c>
      <c r="G330" s="11">
        <v>0</v>
      </c>
      <c r="H330" s="11"/>
      <c r="I330" s="10">
        <f t="shared" si="52"/>
        <v>1200900.04</v>
      </c>
      <c r="J330" s="10"/>
      <c r="K330" s="10">
        <f t="shared" ref="K330:K337" si="55">+I330-J330</f>
        <v>1200900.04</v>
      </c>
    </row>
    <row r="331" spans="1:11">
      <c r="A331" s="8">
        <f t="shared" si="54"/>
        <v>324</v>
      </c>
      <c r="B331" s="9" t="s">
        <v>338</v>
      </c>
      <c r="C331" s="10">
        <v>226347.6</v>
      </c>
      <c r="D331" s="10">
        <v>0</v>
      </c>
      <c r="E331" s="10">
        <v>0</v>
      </c>
      <c r="F331" s="11">
        <v>0</v>
      </c>
      <c r="G331" s="11"/>
      <c r="H331" s="11"/>
      <c r="I331" s="10">
        <f t="shared" si="52"/>
        <v>226347.6</v>
      </c>
      <c r="J331" s="10"/>
      <c r="K331" s="10">
        <f t="shared" si="55"/>
        <v>226347.6</v>
      </c>
    </row>
    <row r="332" spans="1:11">
      <c r="A332" s="8">
        <f t="shared" si="54"/>
        <v>325</v>
      </c>
      <c r="B332" s="9" t="s">
        <v>339</v>
      </c>
      <c r="C332" s="10">
        <v>0</v>
      </c>
      <c r="D332" s="10">
        <v>0</v>
      </c>
      <c r="E332" s="10">
        <v>0</v>
      </c>
      <c r="F332" s="11">
        <v>0</v>
      </c>
      <c r="G332" s="11">
        <v>0</v>
      </c>
      <c r="H332" s="11">
        <f>+[2]Validado!K6087</f>
        <v>0</v>
      </c>
      <c r="I332" s="10">
        <f t="shared" si="52"/>
        <v>0</v>
      </c>
      <c r="J332" s="10"/>
      <c r="K332" s="10">
        <f t="shared" si="55"/>
        <v>0</v>
      </c>
    </row>
    <row r="333" spans="1:11">
      <c r="A333" s="8">
        <f t="shared" si="54"/>
        <v>326</v>
      </c>
      <c r="B333" s="9" t="s">
        <v>340</v>
      </c>
      <c r="C333" s="10">
        <f>+[2]Validado!K6080</f>
        <v>120580</v>
      </c>
      <c r="D333" s="10">
        <v>0</v>
      </c>
      <c r="E333" s="10">
        <v>0</v>
      </c>
      <c r="F333" s="11">
        <v>0</v>
      </c>
      <c r="G333" s="11"/>
      <c r="H333" s="11"/>
      <c r="I333" s="10">
        <f t="shared" si="52"/>
        <v>120580</v>
      </c>
      <c r="J333" s="10"/>
      <c r="K333" s="10">
        <f t="shared" si="55"/>
        <v>120580</v>
      </c>
    </row>
    <row r="334" spans="1:11">
      <c r="A334" s="8">
        <f t="shared" si="54"/>
        <v>327</v>
      </c>
      <c r="B334" s="9" t="s">
        <v>341</v>
      </c>
      <c r="C334" s="10">
        <f>+[2]Validado!J6004</f>
        <v>237180</v>
      </c>
      <c r="D334" s="10"/>
      <c r="E334" s="10"/>
      <c r="F334" s="11"/>
      <c r="G334" s="11"/>
      <c r="H334" s="11"/>
      <c r="I334" s="10">
        <f t="shared" si="52"/>
        <v>237180</v>
      </c>
      <c r="J334" s="10"/>
      <c r="K334" s="10">
        <f t="shared" si="55"/>
        <v>237180</v>
      </c>
    </row>
    <row r="335" spans="1:11">
      <c r="A335" s="8">
        <f t="shared" si="54"/>
        <v>328</v>
      </c>
      <c r="B335" s="9" t="s">
        <v>342</v>
      </c>
      <c r="C335" s="10">
        <f>+[2]Validado!J6110</f>
        <v>6246200</v>
      </c>
      <c r="D335" s="10">
        <f>+[2]Validado!J6138</f>
        <v>6821017.6500000004</v>
      </c>
      <c r="E335" s="10">
        <f>+[2]Validado!J6161</f>
        <v>4230879</v>
      </c>
      <c r="F335" s="11">
        <f>+[2]Validado!J6204</f>
        <v>7693697</v>
      </c>
      <c r="G335" s="11">
        <f>+[2]Validado!J6228</f>
        <v>2427418</v>
      </c>
      <c r="H335" s="11">
        <f>[2]Validado!J6235</f>
        <v>319650</v>
      </c>
      <c r="I335" s="10">
        <f t="shared" si="52"/>
        <v>27738861.649999999</v>
      </c>
      <c r="J335" s="10"/>
      <c r="K335" s="10">
        <f t="shared" si="55"/>
        <v>27738861.649999999</v>
      </c>
    </row>
    <row r="336" spans="1:11">
      <c r="A336" s="8">
        <f t="shared" si="54"/>
        <v>329</v>
      </c>
      <c r="B336" s="9" t="s">
        <v>343</v>
      </c>
      <c r="C336" s="10">
        <f>+[2]Validado!J6255</f>
        <v>21000</v>
      </c>
      <c r="D336" s="10"/>
      <c r="E336" s="10"/>
      <c r="F336" s="11"/>
      <c r="G336" s="11"/>
      <c r="H336" s="11"/>
      <c r="I336" s="10">
        <f t="shared" si="52"/>
        <v>21000</v>
      </c>
      <c r="J336" s="10"/>
      <c r="K336" s="10">
        <f t="shared" si="55"/>
        <v>21000</v>
      </c>
    </row>
    <row r="337" spans="1:11">
      <c r="A337" s="8">
        <f t="shared" si="54"/>
        <v>330</v>
      </c>
      <c r="B337" s="9" t="s">
        <v>344</v>
      </c>
      <c r="C337" s="10">
        <f>+[2]Validado!J6286</f>
        <v>32500</v>
      </c>
      <c r="D337" s="10"/>
      <c r="E337" s="10"/>
      <c r="F337" s="11"/>
      <c r="G337" s="11"/>
      <c r="H337" s="11"/>
      <c r="I337" s="10">
        <f t="shared" si="52"/>
        <v>32500</v>
      </c>
      <c r="J337" s="10"/>
      <c r="K337" s="10">
        <f t="shared" si="55"/>
        <v>32500</v>
      </c>
    </row>
    <row r="338" spans="1:11">
      <c r="A338" s="8">
        <f t="shared" si="54"/>
        <v>331</v>
      </c>
      <c r="B338" s="9" t="s">
        <v>345</v>
      </c>
      <c r="C338" s="10">
        <v>0</v>
      </c>
      <c r="D338" s="10">
        <v>0</v>
      </c>
      <c r="E338" s="10">
        <v>0</v>
      </c>
      <c r="F338" s="11">
        <v>0</v>
      </c>
      <c r="G338" s="11">
        <f>+[2]Validado!K6257</f>
        <v>15399</v>
      </c>
      <c r="H338" s="11"/>
      <c r="I338" s="10">
        <f t="shared" si="52"/>
        <v>15399</v>
      </c>
      <c r="J338" s="10"/>
      <c r="K338" s="10"/>
    </row>
    <row r="339" spans="1:11">
      <c r="A339" s="8">
        <f t="shared" si="54"/>
        <v>332</v>
      </c>
      <c r="B339" s="9" t="s">
        <v>346</v>
      </c>
      <c r="C339" s="10">
        <v>0</v>
      </c>
      <c r="D339" s="10">
        <v>0</v>
      </c>
      <c r="E339" s="10">
        <f>+[2]Validado!J6346</f>
        <v>12398116.1</v>
      </c>
      <c r="F339" s="11">
        <f>+[2]Validado!J6377</f>
        <v>14326828.119999999</v>
      </c>
      <c r="G339" s="11">
        <f>+[2]Validado!J6387</f>
        <v>231853</v>
      </c>
      <c r="H339" s="11">
        <f>+[2]Validado!J6391</f>
        <v>0</v>
      </c>
      <c r="I339" s="10">
        <f t="shared" si="52"/>
        <v>26956797.219999999</v>
      </c>
      <c r="J339" s="10"/>
      <c r="K339" s="10">
        <f t="shared" ref="K339:K341" si="56">+I339-J339</f>
        <v>26956797.219999999</v>
      </c>
    </row>
    <row r="340" spans="1:11">
      <c r="A340" s="8">
        <f t="shared" si="54"/>
        <v>333</v>
      </c>
      <c r="B340" s="9" t="s">
        <v>347</v>
      </c>
      <c r="C340" s="10">
        <v>504520.22</v>
      </c>
      <c r="D340" s="10">
        <v>0</v>
      </c>
      <c r="E340" s="10">
        <v>0</v>
      </c>
      <c r="F340" s="11">
        <v>0</v>
      </c>
      <c r="G340" s="11"/>
      <c r="H340" s="11"/>
      <c r="I340" s="10">
        <f t="shared" si="52"/>
        <v>504520.22</v>
      </c>
      <c r="J340" s="10"/>
      <c r="K340" s="10">
        <f t="shared" si="56"/>
        <v>504520.22</v>
      </c>
    </row>
    <row r="341" spans="1:11">
      <c r="A341" s="8">
        <f t="shared" si="54"/>
        <v>334</v>
      </c>
      <c r="B341" s="9" t="s">
        <v>348</v>
      </c>
      <c r="C341" s="10">
        <f>+[2]Validado!K6315</f>
        <v>13595.2</v>
      </c>
      <c r="D341" s="10">
        <v>0</v>
      </c>
      <c r="E341" s="10">
        <v>0</v>
      </c>
      <c r="F341" s="11">
        <v>0</v>
      </c>
      <c r="G341" s="11"/>
      <c r="H341" s="11"/>
      <c r="I341" s="10">
        <f t="shared" si="52"/>
        <v>13595.2</v>
      </c>
      <c r="J341" s="10"/>
      <c r="K341" s="10">
        <f t="shared" si="56"/>
        <v>13595.2</v>
      </c>
    </row>
    <row r="342" spans="1:11">
      <c r="A342" s="8">
        <f t="shared" si="54"/>
        <v>335</v>
      </c>
      <c r="B342" s="9" t="s">
        <v>349</v>
      </c>
      <c r="C342" s="10">
        <v>0</v>
      </c>
      <c r="D342" s="10">
        <v>0</v>
      </c>
      <c r="E342" s="10">
        <v>0</v>
      </c>
      <c r="F342" s="11">
        <v>0</v>
      </c>
      <c r="G342" s="11">
        <f>+[2]Validado!J6312</f>
        <v>657182</v>
      </c>
      <c r="H342" s="11"/>
      <c r="I342" s="10">
        <f t="shared" si="52"/>
        <v>657182</v>
      </c>
      <c r="J342" s="10"/>
      <c r="K342" s="10"/>
    </row>
    <row r="343" spans="1:11">
      <c r="A343" s="8">
        <f t="shared" si="54"/>
        <v>336</v>
      </c>
      <c r="B343" s="9" t="s">
        <v>350</v>
      </c>
      <c r="C343" s="10">
        <v>0</v>
      </c>
      <c r="D343" s="10">
        <v>0</v>
      </c>
      <c r="E343" s="10">
        <v>0</v>
      </c>
      <c r="F343" s="11">
        <f>+[2]Validado!J6400</f>
        <v>0</v>
      </c>
      <c r="G343" s="11">
        <f>+[2]Validado!J6404</f>
        <v>0</v>
      </c>
      <c r="H343" s="11"/>
      <c r="I343" s="10">
        <f t="shared" si="52"/>
        <v>0</v>
      </c>
      <c r="J343" s="10"/>
      <c r="K343" s="10">
        <f t="shared" ref="K343:K346" si="57">+I343-J343</f>
        <v>0</v>
      </c>
    </row>
    <row r="344" spans="1:11">
      <c r="A344" s="8">
        <f t="shared" si="54"/>
        <v>337</v>
      </c>
      <c r="B344" s="9" t="s">
        <v>351</v>
      </c>
      <c r="C344" s="10">
        <v>0</v>
      </c>
      <c r="D344" s="10">
        <v>0</v>
      </c>
      <c r="E344" s="10">
        <v>0</v>
      </c>
      <c r="F344" s="11">
        <v>0</v>
      </c>
      <c r="G344" s="11">
        <v>0</v>
      </c>
      <c r="H344" s="11">
        <f>+[2]Validado!J6424</f>
        <v>228035.12</v>
      </c>
      <c r="I344" s="10">
        <f t="shared" si="52"/>
        <v>228035.12</v>
      </c>
      <c r="J344" s="10"/>
      <c r="K344" s="10"/>
    </row>
    <row r="345" spans="1:11">
      <c r="A345" s="8">
        <f t="shared" si="54"/>
        <v>338</v>
      </c>
      <c r="B345" s="9" t="s">
        <v>352</v>
      </c>
      <c r="C345" s="10">
        <f>+[2]Validado!J6453+[2]Validado!J6511</f>
        <v>25301000</v>
      </c>
      <c r="D345" s="10">
        <f>+[2]Validado!J6521</f>
        <v>2925000</v>
      </c>
      <c r="E345" s="10">
        <f>+[2]Validado!J6527</f>
        <v>0</v>
      </c>
      <c r="F345" s="11">
        <f>+[2]Validado!J6555</f>
        <v>3114140</v>
      </c>
      <c r="G345" s="11">
        <f>+[2]Validado!J6579</f>
        <v>4914250</v>
      </c>
      <c r="H345" s="11">
        <f>+[2]Validado!J6583</f>
        <v>0</v>
      </c>
      <c r="I345" s="10">
        <f t="shared" si="52"/>
        <v>36254390</v>
      </c>
      <c r="J345" s="10">
        <v>38165640</v>
      </c>
      <c r="K345" s="10">
        <f t="shared" si="57"/>
        <v>-1911250</v>
      </c>
    </row>
    <row r="346" spans="1:11">
      <c r="A346" s="8">
        <f t="shared" si="54"/>
        <v>339</v>
      </c>
      <c r="B346" s="9" t="s">
        <v>353</v>
      </c>
      <c r="C346" s="10">
        <v>0</v>
      </c>
      <c r="D346" s="10">
        <v>0</v>
      </c>
      <c r="E346" s="10">
        <v>0</v>
      </c>
      <c r="F346" s="11">
        <v>0</v>
      </c>
      <c r="G346" s="11">
        <f>+[2]Validado!K6604</f>
        <v>55973.52</v>
      </c>
      <c r="H346" s="11"/>
      <c r="I346" s="10">
        <f t="shared" si="52"/>
        <v>55973.52</v>
      </c>
      <c r="J346" s="10"/>
      <c r="K346" s="10">
        <f t="shared" si="57"/>
        <v>55973.52</v>
      </c>
    </row>
    <row r="347" spans="1:11">
      <c r="A347" s="8">
        <f t="shared" si="54"/>
        <v>340</v>
      </c>
      <c r="B347" s="9" t="s">
        <v>354</v>
      </c>
      <c r="C347" s="10">
        <v>0</v>
      </c>
      <c r="D347" s="10">
        <v>0</v>
      </c>
      <c r="E347" s="10">
        <v>0</v>
      </c>
      <c r="F347" s="11">
        <v>0</v>
      </c>
      <c r="G347" s="11">
        <f>+[2]Validado!J6619</f>
        <v>3169937.19</v>
      </c>
      <c r="H347" s="11">
        <f>+[2]Validado!J6625</f>
        <v>3969343</v>
      </c>
      <c r="I347" s="10">
        <f t="shared" si="52"/>
        <v>7139280.1899999995</v>
      </c>
      <c r="J347" s="10"/>
      <c r="K347" s="10"/>
    </row>
    <row r="348" spans="1:11">
      <c r="A348" s="8">
        <f t="shared" si="54"/>
        <v>341</v>
      </c>
      <c r="B348" s="9" t="s">
        <v>355</v>
      </c>
      <c r="C348" s="10"/>
      <c r="D348" s="10"/>
      <c r="E348" s="10"/>
      <c r="F348" s="11"/>
      <c r="G348" s="11"/>
      <c r="H348" s="11">
        <f>[2]Validado!J6599</f>
        <v>58725.54</v>
      </c>
      <c r="I348" s="10">
        <f>H348</f>
        <v>58725.54</v>
      </c>
      <c r="J348" s="10"/>
      <c r="K348" s="10"/>
    </row>
    <row r="349" spans="1:11">
      <c r="A349" s="8">
        <f t="shared" si="54"/>
        <v>342</v>
      </c>
      <c r="B349" s="9" t="s">
        <v>356</v>
      </c>
      <c r="C349" s="10">
        <v>0</v>
      </c>
      <c r="D349" s="10">
        <v>0</v>
      </c>
      <c r="E349" s="10">
        <v>0</v>
      </c>
      <c r="F349" s="11">
        <v>0</v>
      </c>
      <c r="G349" s="11">
        <f>+[2]Validado!K6632</f>
        <v>0</v>
      </c>
      <c r="H349" s="11"/>
      <c r="I349" s="10">
        <f t="shared" ref="I349:I362" si="58">+C349+D349+E349+F349+G349+H349</f>
        <v>0</v>
      </c>
      <c r="J349" s="10"/>
      <c r="K349" s="10">
        <f t="shared" ref="K349:K362" si="59">+I349-J349</f>
        <v>0</v>
      </c>
    </row>
    <row r="350" spans="1:11">
      <c r="A350" s="8">
        <f t="shared" si="54"/>
        <v>343</v>
      </c>
      <c r="B350" s="9" t="s">
        <v>357</v>
      </c>
      <c r="C350" s="10">
        <v>0</v>
      </c>
      <c r="D350" s="10">
        <v>0</v>
      </c>
      <c r="E350" s="10">
        <v>0</v>
      </c>
      <c r="F350" s="11">
        <v>0</v>
      </c>
      <c r="G350" s="11">
        <f>+[2]Validado!J6672</f>
        <v>0</v>
      </c>
      <c r="H350" s="11">
        <f>+[2]Validado!J6678</f>
        <v>0</v>
      </c>
      <c r="I350" s="10">
        <f t="shared" si="58"/>
        <v>0</v>
      </c>
      <c r="J350" s="10"/>
      <c r="K350" s="10"/>
    </row>
    <row r="351" spans="1:11">
      <c r="A351" s="8">
        <f t="shared" si="54"/>
        <v>344</v>
      </c>
      <c r="B351" s="9" t="s">
        <v>358</v>
      </c>
      <c r="C351" s="10">
        <v>0</v>
      </c>
      <c r="D351" s="10">
        <v>0</v>
      </c>
      <c r="E351" s="10">
        <f>+[2]Validado!K6682</f>
        <v>486410</v>
      </c>
      <c r="F351" s="11">
        <v>0</v>
      </c>
      <c r="G351" s="11"/>
      <c r="H351" s="11"/>
      <c r="I351" s="10">
        <f t="shared" si="58"/>
        <v>486410</v>
      </c>
      <c r="J351" s="10"/>
      <c r="K351" s="10">
        <f t="shared" si="59"/>
        <v>486410</v>
      </c>
    </row>
    <row r="352" spans="1:11">
      <c r="A352" s="8">
        <f t="shared" si="54"/>
        <v>345</v>
      </c>
      <c r="B352" s="9" t="s">
        <v>359</v>
      </c>
      <c r="C352" s="10">
        <v>0</v>
      </c>
      <c r="D352" s="10">
        <v>0</v>
      </c>
      <c r="E352" s="10">
        <v>0</v>
      </c>
      <c r="F352" s="11">
        <v>0</v>
      </c>
      <c r="G352" s="11">
        <v>0</v>
      </c>
      <c r="H352" s="11">
        <f>+[2]Validado!K6689</f>
        <v>50836.76</v>
      </c>
      <c r="I352" s="10">
        <f t="shared" si="58"/>
        <v>50836.76</v>
      </c>
      <c r="J352" s="10"/>
      <c r="K352" s="10"/>
    </row>
    <row r="353" spans="1:11">
      <c r="A353" s="8">
        <f t="shared" si="54"/>
        <v>346</v>
      </c>
      <c r="B353" s="9" t="s">
        <v>360</v>
      </c>
      <c r="C353" s="10">
        <v>56000</v>
      </c>
      <c r="D353" s="10">
        <v>0</v>
      </c>
      <c r="E353" s="10">
        <v>0</v>
      </c>
      <c r="F353" s="11">
        <v>0</v>
      </c>
      <c r="G353" s="11"/>
      <c r="H353" s="11"/>
      <c r="I353" s="10">
        <f t="shared" si="58"/>
        <v>56000</v>
      </c>
      <c r="J353" s="10"/>
      <c r="K353" s="10">
        <f t="shared" si="59"/>
        <v>56000</v>
      </c>
    </row>
    <row r="354" spans="1:11">
      <c r="A354" s="8">
        <f t="shared" si="54"/>
        <v>347</v>
      </c>
      <c r="B354" s="9" t="s">
        <v>361</v>
      </c>
      <c r="C354" s="10">
        <v>125362.5</v>
      </c>
      <c r="D354" s="10">
        <v>0</v>
      </c>
      <c r="E354" s="10">
        <v>0</v>
      </c>
      <c r="F354" s="11">
        <v>0</v>
      </c>
      <c r="G354" s="11"/>
      <c r="H354" s="11"/>
      <c r="I354" s="10">
        <f t="shared" si="58"/>
        <v>125362.5</v>
      </c>
      <c r="J354" s="10"/>
      <c r="K354" s="10">
        <f t="shared" si="59"/>
        <v>125362.5</v>
      </c>
    </row>
    <row r="355" spans="1:11">
      <c r="A355" s="8">
        <f t="shared" si="54"/>
        <v>348</v>
      </c>
      <c r="B355" s="9" t="s">
        <v>362</v>
      </c>
      <c r="C355" s="10">
        <v>0</v>
      </c>
      <c r="D355" s="10">
        <v>0</v>
      </c>
      <c r="E355" s="10">
        <v>0</v>
      </c>
      <c r="F355" s="11">
        <v>0</v>
      </c>
      <c r="G355" s="11">
        <f>+[2]Validado!K6758</f>
        <v>592773</v>
      </c>
      <c r="H355" s="11"/>
      <c r="I355" s="10">
        <f t="shared" si="58"/>
        <v>592773</v>
      </c>
      <c r="J355" s="10"/>
      <c r="K355" s="10">
        <f t="shared" si="59"/>
        <v>592773</v>
      </c>
    </row>
    <row r="356" spans="1:11">
      <c r="A356" s="8">
        <f t="shared" si="54"/>
        <v>349</v>
      </c>
      <c r="B356" s="9" t="s">
        <v>363</v>
      </c>
      <c r="C356" s="10">
        <v>1315452.6200000001</v>
      </c>
      <c r="D356" s="10">
        <v>0</v>
      </c>
      <c r="E356" s="10">
        <v>0</v>
      </c>
      <c r="F356" s="11">
        <v>0</v>
      </c>
      <c r="G356" s="11"/>
      <c r="H356" s="11"/>
      <c r="I356" s="10">
        <f t="shared" si="58"/>
        <v>1315452.6200000001</v>
      </c>
      <c r="J356" s="10"/>
      <c r="K356" s="10">
        <f t="shared" si="59"/>
        <v>1315452.6200000001</v>
      </c>
    </row>
    <row r="357" spans="1:11">
      <c r="A357" s="8">
        <f t="shared" si="54"/>
        <v>350</v>
      </c>
      <c r="B357" s="9" t="s">
        <v>364</v>
      </c>
      <c r="C357" s="10">
        <v>29400</v>
      </c>
      <c r="D357" s="10">
        <v>0</v>
      </c>
      <c r="E357" s="10">
        <v>0</v>
      </c>
      <c r="F357" s="11">
        <v>0</v>
      </c>
      <c r="G357" s="11"/>
      <c r="H357" s="11"/>
      <c r="I357" s="10">
        <f t="shared" si="58"/>
        <v>29400</v>
      </c>
      <c r="J357" s="10"/>
      <c r="K357" s="10">
        <f t="shared" si="59"/>
        <v>29400</v>
      </c>
    </row>
    <row r="358" spans="1:11">
      <c r="A358" s="8">
        <f t="shared" si="54"/>
        <v>351</v>
      </c>
      <c r="B358" s="9" t="s">
        <v>365</v>
      </c>
      <c r="C358" s="10">
        <f>+[2]Validado!K6724</f>
        <v>741965.12</v>
      </c>
      <c r="D358" s="10">
        <v>0</v>
      </c>
      <c r="E358" s="10">
        <v>0</v>
      </c>
      <c r="F358" s="11">
        <v>0</v>
      </c>
      <c r="G358" s="11"/>
      <c r="H358" s="11"/>
      <c r="I358" s="10">
        <f t="shared" si="58"/>
        <v>741965.12</v>
      </c>
      <c r="J358" s="10"/>
      <c r="K358" s="10">
        <f t="shared" si="59"/>
        <v>741965.12</v>
      </c>
    </row>
    <row r="359" spans="1:11">
      <c r="A359" s="8">
        <f t="shared" si="54"/>
        <v>352</v>
      </c>
      <c r="B359" s="9" t="s">
        <v>366</v>
      </c>
      <c r="C359" s="10">
        <f>+[2]Validado!K6731</f>
        <v>772663.34</v>
      </c>
      <c r="D359" s="10">
        <v>0</v>
      </c>
      <c r="E359" s="10">
        <v>0</v>
      </c>
      <c r="F359" s="11">
        <v>0</v>
      </c>
      <c r="G359" s="11"/>
      <c r="H359" s="11"/>
      <c r="I359" s="10">
        <f t="shared" si="58"/>
        <v>772663.34</v>
      </c>
      <c r="J359" s="10"/>
      <c r="K359" s="10">
        <f t="shared" si="59"/>
        <v>772663.34</v>
      </c>
    </row>
    <row r="360" spans="1:11">
      <c r="A360" s="8">
        <f t="shared" si="54"/>
        <v>353</v>
      </c>
      <c r="B360" s="9" t="s">
        <v>367</v>
      </c>
      <c r="C360" s="10">
        <v>218949</v>
      </c>
      <c r="D360" s="10">
        <v>0</v>
      </c>
      <c r="E360" s="10">
        <v>0</v>
      </c>
      <c r="F360" s="11">
        <v>0</v>
      </c>
      <c r="G360" s="11"/>
      <c r="H360" s="11"/>
      <c r="I360" s="10">
        <f t="shared" si="58"/>
        <v>218949</v>
      </c>
      <c r="J360" s="10"/>
      <c r="K360" s="10">
        <f t="shared" si="59"/>
        <v>218949</v>
      </c>
    </row>
    <row r="361" spans="1:11">
      <c r="A361" s="8">
        <f t="shared" si="54"/>
        <v>354</v>
      </c>
      <c r="B361" s="9" t="s">
        <v>368</v>
      </c>
      <c r="C361" s="10">
        <v>2237684.6</v>
      </c>
      <c r="D361" s="10">
        <v>0</v>
      </c>
      <c r="E361" s="10">
        <v>0</v>
      </c>
      <c r="F361" s="11">
        <v>0</v>
      </c>
      <c r="G361" s="11"/>
      <c r="H361" s="11"/>
      <c r="I361" s="10">
        <f t="shared" si="58"/>
        <v>2237684.6</v>
      </c>
      <c r="J361" s="10"/>
      <c r="K361" s="10">
        <f t="shared" si="59"/>
        <v>2237684.6</v>
      </c>
    </row>
    <row r="362" spans="1:11">
      <c r="A362" s="8">
        <f t="shared" si="54"/>
        <v>355</v>
      </c>
      <c r="B362" s="9" t="s">
        <v>369</v>
      </c>
      <c r="C362" s="10">
        <v>122725.04</v>
      </c>
      <c r="D362" s="10">
        <v>0</v>
      </c>
      <c r="E362" s="10">
        <v>0</v>
      </c>
      <c r="F362" s="11">
        <v>0</v>
      </c>
      <c r="G362" s="11"/>
      <c r="H362" s="11"/>
      <c r="I362" s="10">
        <f t="shared" si="58"/>
        <v>122725.04</v>
      </c>
      <c r="J362" s="10"/>
      <c r="K362" s="10">
        <f t="shared" si="59"/>
        <v>122725.04</v>
      </c>
    </row>
    <row r="363" spans="1:11">
      <c r="A363" s="8">
        <f t="shared" si="54"/>
        <v>356</v>
      </c>
      <c r="B363" s="9" t="s">
        <v>370</v>
      </c>
      <c r="C363" s="10"/>
      <c r="D363" s="10"/>
      <c r="E363" s="10"/>
      <c r="F363" s="11"/>
      <c r="G363" s="11"/>
      <c r="H363" s="11">
        <f>[2]Validado!K6587</f>
        <v>75845035.689999998</v>
      </c>
      <c r="I363" s="10">
        <f>SUM(C363:H363)</f>
        <v>75845035.689999998</v>
      </c>
      <c r="J363" s="10"/>
      <c r="K363" s="10"/>
    </row>
    <row r="364" spans="1:11">
      <c r="A364" s="8">
        <f t="shared" si="54"/>
        <v>357</v>
      </c>
      <c r="B364" s="9" t="s">
        <v>371</v>
      </c>
      <c r="C364" s="10">
        <v>0</v>
      </c>
      <c r="D364" s="10">
        <v>0</v>
      </c>
      <c r="E364" s="10">
        <v>0</v>
      </c>
      <c r="F364" s="11">
        <v>0</v>
      </c>
      <c r="G364" s="11">
        <f>+[2]Validado!K6885</f>
        <v>9160</v>
      </c>
      <c r="H364" s="11"/>
      <c r="I364" s="10">
        <f t="shared" ref="I364:I427" si="60">+C364+D364+E364+F364+G364+H364</f>
        <v>9160</v>
      </c>
      <c r="J364" s="10"/>
      <c r="K364" s="10">
        <f t="shared" ref="K364:K369" si="61">+I364-J364</f>
        <v>9160</v>
      </c>
    </row>
    <row r="365" spans="1:11">
      <c r="A365" s="8">
        <f t="shared" si="54"/>
        <v>358</v>
      </c>
      <c r="B365" s="9" t="s">
        <v>372</v>
      </c>
      <c r="C365" s="10">
        <v>0</v>
      </c>
      <c r="D365" s="10">
        <v>0</v>
      </c>
      <c r="E365" s="10">
        <v>0</v>
      </c>
      <c r="F365" s="11">
        <v>0</v>
      </c>
      <c r="G365" s="11">
        <f>+[2]Validado!K6880</f>
        <v>77000</v>
      </c>
      <c r="H365" s="11"/>
      <c r="I365" s="10">
        <f t="shared" si="60"/>
        <v>77000</v>
      </c>
      <c r="J365" s="10"/>
      <c r="K365" s="10">
        <f t="shared" si="61"/>
        <v>77000</v>
      </c>
    </row>
    <row r="366" spans="1:11">
      <c r="A366" s="8">
        <f t="shared" si="54"/>
        <v>359</v>
      </c>
      <c r="B366" s="9" t="s">
        <v>373</v>
      </c>
      <c r="C366" s="10">
        <v>285251.36</v>
      </c>
      <c r="D366" s="10">
        <v>0</v>
      </c>
      <c r="E366" s="10">
        <v>0</v>
      </c>
      <c r="F366" s="11">
        <v>0</v>
      </c>
      <c r="G366" s="11"/>
      <c r="H366" s="11"/>
      <c r="I366" s="10">
        <f t="shared" si="60"/>
        <v>285251.36</v>
      </c>
      <c r="J366" s="10"/>
      <c r="K366" s="10">
        <f t="shared" si="61"/>
        <v>285251.36</v>
      </c>
    </row>
    <row r="367" spans="1:11">
      <c r="A367" s="8">
        <f t="shared" si="54"/>
        <v>360</v>
      </c>
      <c r="B367" s="9" t="s">
        <v>374</v>
      </c>
      <c r="C367" s="10">
        <f>+[2]Validado!J6847</f>
        <v>1514554.21</v>
      </c>
      <c r="D367" s="10"/>
      <c r="E367" s="10">
        <f>+[2]Validado!J6856</f>
        <v>0</v>
      </c>
      <c r="F367" s="11"/>
      <c r="G367" s="11"/>
      <c r="H367" s="11"/>
      <c r="I367" s="10">
        <f t="shared" si="60"/>
        <v>1514554.21</v>
      </c>
      <c r="J367" s="10"/>
      <c r="K367" s="10">
        <f t="shared" si="61"/>
        <v>1514554.21</v>
      </c>
    </row>
    <row r="368" spans="1:11">
      <c r="A368" s="8">
        <f t="shared" si="54"/>
        <v>361</v>
      </c>
      <c r="B368" s="9" t="s">
        <v>375</v>
      </c>
      <c r="C368" s="10">
        <v>5444.95</v>
      </c>
      <c r="D368" s="10">
        <v>0</v>
      </c>
      <c r="E368" s="10">
        <v>0</v>
      </c>
      <c r="F368" s="11">
        <v>0</v>
      </c>
      <c r="G368" s="11"/>
      <c r="H368" s="11"/>
      <c r="I368" s="10">
        <f t="shared" si="60"/>
        <v>5444.95</v>
      </c>
      <c r="J368" s="10"/>
      <c r="K368" s="10">
        <f t="shared" si="61"/>
        <v>5444.95</v>
      </c>
    </row>
    <row r="369" spans="1:11">
      <c r="A369" s="8">
        <f t="shared" si="54"/>
        <v>362</v>
      </c>
      <c r="B369" s="9" t="s">
        <v>376</v>
      </c>
      <c r="C369" s="10">
        <f>+[2]Validado!K6719</f>
        <v>28462</v>
      </c>
      <c r="D369" s="10">
        <v>0</v>
      </c>
      <c r="E369" s="10">
        <v>0</v>
      </c>
      <c r="F369" s="11">
        <v>0</v>
      </c>
      <c r="G369" s="11"/>
      <c r="H369" s="11"/>
      <c r="I369" s="10">
        <f t="shared" si="60"/>
        <v>28462</v>
      </c>
      <c r="J369" s="10"/>
      <c r="K369" s="10">
        <f t="shared" si="61"/>
        <v>28462</v>
      </c>
    </row>
    <row r="370" spans="1:11">
      <c r="A370" s="8">
        <f t="shared" si="54"/>
        <v>363</v>
      </c>
      <c r="B370" s="9" t="s">
        <v>377</v>
      </c>
      <c r="C370" s="10">
        <v>0</v>
      </c>
      <c r="D370" s="10">
        <v>0</v>
      </c>
      <c r="E370" s="10">
        <v>0</v>
      </c>
      <c r="F370" s="11">
        <v>0</v>
      </c>
      <c r="G370" s="11">
        <f>+[2]Validado!K6869</f>
        <v>262075</v>
      </c>
      <c r="H370" s="11">
        <f>+[2]Validado!J6876</f>
        <v>0</v>
      </c>
      <c r="I370" s="10">
        <f t="shared" si="60"/>
        <v>262075</v>
      </c>
      <c r="J370" s="10"/>
      <c r="K370" s="10"/>
    </row>
    <row r="371" spans="1:11">
      <c r="A371" s="8">
        <f t="shared" si="54"/>
        <v>364</v>
      </c>
      <c r="B371" s="9" t="s">
        <v>378</v>
      </c>
      <c r="C371" s="10">
        <v>68194.149999999994</v>
      </c>
      <c r="D371" s="10">
        <v>0</v>
      </c>
      <c r="E371" s="10">
        <v>0</v>
      </c>
      <c r="F371" s="11">
        <v>0</v>
      </c>
      <c r="G371" s="11"/>
      <c r="H371" s="11"/>
      <c r="I371" s="10">
        <f t="shared" si="60"/>
        <v>68194.149999999994</v>
      </c>
      <c r="J371" s="10"/>
      <c r="K371" s="10">
        <f t="shared" ref="K371:K374" si="62">+I371-J371</f>
        <v>68194.149999999994</v>
      </c>
    </row>
    <row r="372" spans="1:11">
      <c r="A372" s="8">
        <f t="shared" si="54"/>
        <v>365</v>
      </c>
      <c r="B372" s="9" t="s">
        <v>379</v>
      </c>
      <c r="C372" s="10">
        <f>+[2]Validado!K6774</f>
        <v>49174.65</v>
      </c>
      <c r="D372" s="10">
        <v>0</v>
      </c>
      <c r="E372" s="10">
        <v>0</v>
      </c>
      <c r="F372" s="11">
        <v>0</v>
      </c>
      <c r="G372" s="11"/>
      <c r="H372" s="11"/>
      <c r="I372" s="10">
        <f t="shared" si="60"/>
        <v>49174.65</v>
      </c>
      <c r="J372" s="10"/>
      <c r="K372" s="10">
        <f t="shared" si="62"/>
        <v>49174.65</v>
      </c>
    </row>
    <row r="373" spans="1:11">
      <c r="A373" s="8">
        <f t="shared" si="54"/>
        <v>366</v>
      </c>
      <c r="B373" s="9" t="s">
        <v>380</v>
      </c>
      <c r="C373" s="10">
        <v>760256.82</v>
      </c>
      <c r="D373" s="10">
        <v>0</v>
      </c>
      <c r="E373" s="10">
        <v>0</v>
      </c>
      <c r="F373" s="11">
        <v>0</v>
      </c>
      <c r="G373" s="11"/>
      <c r="H373" s="11"/>
      <c r="I373" s="10">
        <f t="shared" si="60"/>
        <v>760256.82</v>
      </c>
      <c r="J373" s="10"/>
      <c r="K373" s="10">
        <f t="shared" si="62"/>
        <v>760256.82</v>
      </c>
    </row>
    <row r="374" spans="1:11">
      <c r="A374" s="8">
        <f t="shared" si="54"/>
        <v>367</v>
      </c>
      <c r="B374" s="9" t="s">
        <v>381</v>
      </c>
      <c r="C374" s="10">
        <v>0</v>
      </c>
      <c r="D374" s="10">
        <f>+[2]Validado!J6867</f>
        <v>433189.4</v>
      </c>
      <c r="E374" s="10">
        <v>0</v>
      </c>
      <c r="F374" s="11">
        <v>0</v>
      </c>
      <c r="G374" s="11"/>
      <c r="H374" s="11"/>
      <c r="I374" s="10">
        <f t="shared" si="60"/>
        <v>433189.4</v>
      </c>
      <c r="J374" s="10"/>
      <c r="K374" s="10">
        <f t="shared" si="62"/>
        <v>433189.4</v>
      </c>
    </row>
    <row r="375" spans="1:11">
      <c r="A375" s="8">
        <f t="shared" si="54"/>
        <v>368</v>
      </c>
      <c r="B375" s="9" t="s">
        <v>382</v>
      </c>
      <c r="C375" s="10">
        <v>0</v>
      </c>
      <c r="D375" s="10">
        <v>0</v>
      </c>
      <c r="E375" s="10">
        <v>0</v>
      </c>
      <c r="F375" s="11">
        <v>0</v>
      </c>
      <c r="G375" s="11">
        <v>0</v>
      </c>
      <c r="H375" s="11">
        <f>+[2]Validado!K6261</f>
        <v>0</v>
      </c>
      <c r="I375" s="10">
        <f t="shared" si="60"/>
        <v>0</v>
      </c>
      <c r="J375" s="10"/>
      <c r="K375" s="10"/>
    </row>
    <row r="376" spans="1:11">
      <c r="A376" s="8">
        <f t="shared" si="54"/>
        <v>369</v>
      </c>
      <c r="B376" s="9" t="s">
        <v>383</v>
      </c>
      <c r="C376" s="10">
        <f>+[2]Validado!K6976</f>
        <v>90815.59</v>
      </c>
      <c r="D376" s="10">
        <v>0</v>
      </c>
      <c r="E376" s="10">
        <v>0</v>
      </c>
      <c r="F376" s="11">
        <v>0</v>
      </c>
      <c r="G376" s="11"/>
      <c r="H376" s="11"/>
      <c r="I376" s="10">
        <f t="shared" si="60"/>
        <v>90815.59</v>
      </c>
      <c r="J376" s="10"/>
      <c r="K376" s="10">
        <f t="shared" ref="K376:K379" si="63">+I376-J376</f>
        <v>90815.59</v>
      </c>
    </row>
    <row r="377" spans="1:11">
      <c r="A377" s="8">
        <f t="shared" si="54"/>
        <v>370</v>
      </c>
      <c r="B377" s="9" t="s">
        <v>384</v>
      </c>
      <c r="C377" s="10">
        <f>+[2]Validado!K6981</f>
        <v>50450.07</v>
      </c>
      <c r="D377" s="10">
        <v>0</v>
      </c>
      <c r="E377" s="10">
        <v>0</v>
      </c>
      <c r="F377" s="11">
        <v>0</v>
      </c>
      <c r="G377" s="11"/>
      <c r="H377" s="11"/>
      <c r="I377" s="10">
        <f t="shared" si="60"/>
        <v>50450.07</v>
      </c>
      <c r="J377" s="10"/>
      <c r="K377" s="10">
        <f t="shared" si="63"/>
        <v>50450.07</v>
      </c>
    </row>
    <row r="378" spans="1:11">
      <c r="A378" s="8">
        <f t="shared" si="54"/>
        <v>371</v>
      </c>
      <c r="B378" s="9" t="s">
        <v>385</v>
      </c>
      <c r="C378" s="10">
        <v>358944.88</v>
      </c>
      <c r="D378" s="10">
        <v>0</v>
      </c>
      <c r="E378" s="10">
        <v>0</v>
      </c>
      <c r="F378" s="11">
        <v>0</v>
      </c>
      <c r="G378" s="11"/>
      <c r="H378" s="11"/>
      <c r="I378" s="10">
        <f t="shared" si="60"/>
        <v>358944.88</v>
      </c>
      <c r="J378" s="10"/>
      <c r="K378" s="10">
        <f t="shared" si="63"/>
        <v>358944.88</v>
      </c>
    </row>
    <row r="379" spans="1:11">
      <c r="A379" s="8">
        <f t="shared" si="54"/>
        <v>372</v>
      </c>
      <c r="B379" s="9" t="s">
        <v>386</v>
      </c>
      <c r="C379" s="10">
        <v>0</v>
      </c>
      <c r="D379" s="10">
        <f>+[2]Validado!J6894</f>
        <v>162879.03</v>
      </c>
      <c r="E379" s="10">
        <f>+[2]Validado!J6915</f>
        <v>5244210.41</v>
      </c>
      <c r="F379" s="11">
        <f>+[2]Validado!J6951</f>
        <v>9280108.7300000004</v>
      </c>
      <c r="G379" s="11">
        <f>+[2]Validado!J6963</f>
        <v>1852282.64</v>
      </c>
      <c r="H379" s="11"/>
      <c r="I379" s="10">
        <f t="shared" si="60"/>
        <v>16539480.810000002</v>
      </c>
      <c r="J379" s="10"/>
      <c r="K379" s="10">
        <f t="shared" si="63"/>
        <v>16539480.810000002</v>
      </c>
    </row>
    <row r="380" spans="1:11">
      <c r="A380" s="8">
        <f t="shared" si="54"/>
        <v>373</v>
      </c>
      <c r="B380" s="9" t="s">
        <v>387</v>
      </c>
      <c r="C380" s="10">
        <v>0</v>
      </c>
      <c r="D380" s="10">
        <v>0</v>
      </c>
      <c r="E380" s="10">
        <v>0</v>
      </c>
      <c r="F380" s="11">
        <v>0</v>
      </c>
      <c r="G380" s="11">
        <f>+[2]Validado!J6969</f>
        <v>22189.29</v>
      </c>
      <c r="H380" s="11">
        <v>0</v>
      </c>
      <c r="I380" s="10">
        <f t="shared" si="60"/>
        <v>22189.29</v>
      </c>
      <c r="J380" s="10"/>
      <c r="K380" s="10"/>
    </row>
    <row r="381" spans="1:11">
      <c r="A381" s="8">
        <f t="shared" si="54"/>
        <v>374</v>
      </c>
      <c r="B381" s="9" t="s">
        <v>388</v>
      </c>
      <c r="C381" s="10">
        <f>+[2]Validado!J5901+[2]Validado!J5887</f>
        <v>2888265.21</v>
      </c>
      <c r="D381" s="10">
        <f>+[2]Validado!J5905</f>
        <v>183150</v>
      </c>
      <c r="E381" s="10">
        <f>+[2]Validado!J5909</f>
        <v>0</v>
      </c>
      <c r="F381" s="11">
        <f>+[2]Validado!J5913</f>
        <v>0</v>
      </c>
      <c r="G381" s="11">
        <f>+[2]Validado!J5927</f>
        <v>35370</v>
      </c>
      <c r="H381" s="11"/>
      <c r="I381" s="10">
        <f t="shared" si="60"/>
        <v>3106785.21</v>
      </c>
      <c r="J381" s="10"/>
      <c r="K381" s="10">
        <f t="shared" ref="K381:K403" si="64">+I381-J381</f>
        <v>3106785.21</v>
      </c>
    </row>
    <row r="382" spans="1:11">
      <c r="A382" s="8">
        <f t="shared" si="54"/>
        <v>375</v>
      </c>
      <c r="B382" s="9" t="s">
        <v>389</v>
      </c>
      <c r="C382" s="10">
        <v>0</v>
      </c>
      <c r="D382" s="10">
        <f>+[2]Validado!J7033</f>
        <v>1627328</v>
      </c>
      <c r="E382" s="10">
        <f>+[2]Validado!J7040</f>
        <v>814200</v>
      </c>
      <c r="F382" s="11">
        <f>+[2]Validado!J7044</f>
        <v>0</v>
      </c>
      <c r="G382" s="11"/>
      <c r="H382" s="11"/>
      <c r="I382" s="10">
        <f t="shared" si="60"/>
        <v>2441528</v>
      </c>
      <c r="J382" s="10"/>
      <c r="K382" s="10">
        <f t="shared" si="64"/>
        <v>2441528</v>
      </c>
    </row>
    <row r="383" spans="1:11">
      <c r="A383" s="8">
        <f t="shared" si="54"/>
        <v>376</v>
      </c>
      <c r="B383" s="9" t="s">
        <v>390</v>
      </c>
      <c r="C383" s="10">
        <v>0</v>
      </c>
      <c r="D383" s="10">
        <v>0</v>
      </c>
      <c r="E383" s="10">
        <v>0</v>
      </c>
      <c r="F383" s="11">
        <v>0</v>
      </c>
      <c r="G383" s="11">
        <v>0</v>
      </c>
      <c r="H383" s="11">
        <f>+[2]Validado!K7047</f>
        <v>0</v>
      </c>
      <c r="I383" s="10">
        <f t="shared" si="60"/>
        <v>0</v>
      </c>
      <c r="J383" s="10"/>
      <c r="K383" s="10"/>
    </row>
    <row r="384" spans="1:11">
      <c r="A384" s="8">
        <f t="shared" si="54"/>
        <v>377</v>
      </c>
      <c r="B384" s="9" t="s">
        <v>391</v>
      </c>
      <c r="C384" s="10">
        <v>0</v>
      </c>
      <c r="D384" s="10">
        <f>+[2]Validado!J7020</f>
        <v>4159627.83</v>
      </c>
      <c r="E384" s="10">
        <v>0</v>
      </c>
      <c r="F384" s="11">
        <f>+[2]Validado!J7024</f>
        <v>0</v>
      </c>
      <c r="G384" s="11"/>
      <c r="H384" s="11"/>
      <c r="I384" s="10">
        <f t="shared" si="60"/>
        <v>4159627.83</v>
      </c>
      <c r="J384" s="10"/>
      <c r="K384" s="10">
        <f t="shared" si="64"/>
        <v>4159627.83</v>
      </c>
    </row>
    <row r="385" spans="1:11">
      <c r="A385" s="8">
        <f t="shared" si="54"/>
        <v>378</v>
      </c>
      <c r="B385" s="9" t="s">
        <v>392</v>
      </c>
      <c r="C385" s="10">
        <v>297750</v>
      </c>
      <c r="D385" s="10">
        <v>0</v>
      </c>
      <c r="E385" s="10">
        <v>0</v>
      </c>
      <c r="F385" s="11">
        <v>0</v>
      </c>
      <c r="G385" s="11"/>
      <c r="H385" s="11"/>
      <c r="I385" s="10">
        <f t="shared" si="60"/>
        <v>297750</v>
      </c>
      <c r="J385" s="10"/>
      <c r="K385" s="10">
        <f t="shared" si="64"/>
        <v>297750</v>
      </c>
    </row>
    <row r="386" spans="1:11">
      <c r="A386" s="8">
        <f t="shared" si="54"/>
        <v>379</v>
      </c>
      <c r="B386" s="9" t="s">
        <v>393</v>
      </c>
      <c r="C386" s="10">
        <f>+[2]Validado!K6972</f>
        <v>13237.92</v>
      </c>
      <c r="D386" s="10">
        <v>0</v>
      </c>
      <c r="E386" s="10">
        <v>0</v>
      </c>
      <c r="F386" s="11">
        <v>0</v>
      </c>
      <c r="G386" s="11"/>
      <c r="H386" s="11"/>
      <c r="I386" s="10">
        <f t="shared" si="60"/>
        <v>13237.92</v>
      </c>
      <c r="J386" s="10"/>
      <c r="K386" s="10">
        <f t="shared" si="64"/>
        <v>13237.92</v>
      </c>
    </row>
    <row r="387" spans="1:11">
      <c r="A387" s="8">
        <f t="shared" si="54"/>
        <v>380</v>
      </c>
      <c r="B387" s="9" t="s">
        <v>91</v>
      </c>
      <c r="C387" s="10">
        <f>+[2]Validado!K7052</f>
        <v>231681.43</v>
      </c>
      <c r="D387" s="10">
        <v>0</v>
      </c>
      <c r="E387" s="10">
        <v>0</v>
      </c>
      <c r="F387" s="11">
        <v>0</v>
      </c>
      <c r="G387" s="11"/>
      <c r="H387" s="11"/>
      <c r="I387" s="10">
        <f t="shared" si="60"/>
        <v>231681.43</v>
      </c>
      <c r="J387" s="10"/>
      <c r="K387" s="10">
        <f t="shared" si="64"/>
        <v>231681.43</v>
      </c>
    </row>
    <row r="388" spans="1:11">
      <c r="A388" s="8">
        <f t="shared" si="54"/>
        <v>381</v>
      </c>
      <c r="B388" s="9" t="s">
        <v>394</v>
      </c>
      <c r="C388" s="10">
        <f>+[2]Validado!K7072</f>
        <v>274375</v>
      </c>
      <c r="D388" s="10">
        <v>0</v>
      </c>
      <c r="E388" s="10">
        <v>0</v>
      </c>
      <c r="F388" s="11">
        <v>0</v>
      </c>
      <c r="G388" s="11"/>
      <c r="H388" s="11"/>
      <c r="I388" s="10">
        <f t="shared" si="60"/>
        <v>274375</v>
      </c>
      <c r="J388" s="10"/>
      <c r="K388" s="10">
        <f t="shared" si="64"/>
        <v>274375</v>
      </c>
    </row>
    <row r="389" spans="1:11">
      <c r="A389" s="8">
        <f t="shared" si="54"/>
        <v>382</v>
      </c>
      <c r="B389" s="9" t="s">
        <v>395</v>
      </c>
      <c r="C389" s="10">
        <v>0</v>
      </c>
      <c r="D389" s="10">
        <v>0</v>
      </c>
      <c r="E389" s="10">
        <v>0</v>
      </c>
      <c r="F389" s="11">
        <f>+[2]Validado!J7085</f>
        <v>0</v>
      </c>
      <c r="G389" s="11">
        <f>+[2]Validado!J7102</f>
        <v>0</v>
      </c>
      <c r="H389" s="11"/>
      <c r="I389" s="10">
        <f t="shared" si="60"/>
        <v>0</v>
      </c>
      <c r="J389" s="10"/>
      <c r="K389" s="10">
        <f t="shared" si="64"/>
        <v>0</v>
      </c>
    </row>
    <row r="390" spans="1:11">
      <c r="A390" s="8">
        <f t="shared" si="54"/>
        <v>383</v>
      </c>
      <c r="B390" s="9" t="s">
        <v>396</v>
      </c>
      <c r="C390" s="10">
        <v>7560157.5199999996</v>
      </c>
      <c r="D390" s="10">
        <v>0</v>
      </c>
      <c r="E390" s="10">
        <v>0</v>
      </c>
      <c r="F390" s="11">
        <v>0</v>
      </c>
      <c r="G390" s="11"/>
      <c r="H390" s="11"/>
      <c r="I390" s="10">
        <f t="shared" si="60"/>
        <v>7560157.5199999996</v>
      </c>
      <c r="J390" s="10"/>
      <c r="K390" s="10">
        <f t="shared" si="64"/>
        <v>7560157.5199999996</v>
      </c>
    </row>
    <row r="391" spans="1:11">
      <c r="A391" s="8">
        <f t="shared" si="54"/>
        <v>384</v>
      </c>
      <c r="B391" s="9" t="s">
        <v>397</v>
      </c>
      <c r="C391" s="10">
        <v>640798.19999999995</v>
      </c>
      <c r="D391" s="10">
        <v>0</v>
      </c>
      <c r="E391" s="10">
        <v>0</v>
      </c>
      <c r="F391" s="11">
        <v>0</v>
      </c>
      <c r="G391" s="11"/>
      <c r="H391" s="11"/>
      <c r="I391" s="10">
        <f t="shared" si="60"/>
        <v>640798.19999999995</v>
      </c>
      <c r="J391" s="10"/>
      <c r="K391" s="10">
        <f t="shared" si="64"/>
        <v>640798.19999999995</v>
      </c>
    </row>
    <row r="392" spans="1:11">
      <c r="A392" s="8">
        <f t="shared" si="54"/>
        <v>385</v>
      </c>
      <c r="B392" s="9" t="s">
        <v>398</v>
      </c>
      <c r="C392" s="10">
        <v>986000</v>
      </c>
      <c r="D392" s="10">
        <v>0</v>
      </c>
      <c r="E392" s="10">
        <v>0</v>
      </c>
      <c r="F392" s="11">
        <v>0</v>
      </c>
      <c r="G392" s="11"/>
      <c r="H392" s="11"/>
      <c r="I392" s="10">
        <f t="shared" si="60"/>
        <v>986000</v>
      </c>
      <c r="J392" s="10"/>
      <c r="K392" s="10">
        <f t="shared" si="64"/>
        <v>986000</v>
      </c>
    </row>
    <row r="393" spans="1:11">
      <c r="A393" s="8">
        <f t="shared" ref="A393:A432" si="65">+A392+1</f>
        <v>386</v>
      </c>
      <c r="B393" s="9" t="s">
        <v>399</v>
      </c>
      <c r="C393" s="10">
        <v>0</v>
      </c>
      <c r="D393" s="10">
        <v>0</v>
      </c>
      <c r="E393" s="10">
        <v>0</v>
      </c>
      <c r="F393" s="11">
        <v>0</v>
      </c>
      <c r="G393" s="11">
        <v>0</v>
      </c>
      <c r="H393" s="11">
        <f>+[2]Validado!K6811</f>
        <v>0</v>
      </c>
      <c r="I393" s="10">
        <f t="shared" si="60"/>
        <v>0</v>
      </c>
      <c r="J393" s="10"/>
      <c r="K393" s="10">
        <f t="shared" si="64"/>
        <v>0</v>
      </c>
    </row>
    <row r="394" spans="1:11">
      <c r="A394" s="8">
        <f t="shared" si="65"/>
        <v>387</v>
      </c>
      <c r="B394" s="9" t="s">
        <v>400</v>
      </c>
      <c r="C394" s="10">
        <v>0</v>
      </c>
      <c r="D394" s="10">
        <v>0</v>
      </c>
      <c r="E394" s="10">
        <v>0</v>
      </c>
      <c r="F394" s="11">
        <v>0</v>
      </c>
      <c r="G394" s="11">
        <f>[2]Validado!J6822</f>
        <v>409252.47</v>
      </c>
      <c r="H394" s="11">
        <f>[2]Validado!J6831</f>
        <v>118837.8</v>
      </c>
      <c r="I394" s="10">
        <f t="shared" si="60"/>
        <v>528090.27</v>
      </c>
      <c r="J394" s="10"/>
      <c r="K394" s="10">
        <f t="shared" si="64"/>
        <v>528090.27</v>
      </c>
    </row>
    <row r="395" spans="1:11">
      <c r="A395" s="8">
        <f t="shared" si="65"/>
        <v>388</v>
      </c>
      <c r="B395" s="9" t="s">
        <v>401</v>
      </c>
      <c r="C395" s="10">
        <f>+[2]Validado!J7141+[2]Validado!J7144</f>
        <v>3008850</v>
      </c>
      <c r="D395" s="10">
        <f>+[2]Validado!J7154</f>
        <v>1122378.5900000001</v>
      </c>
      <c r="E395" s="10">
        <f>+[2]Validado!J7169</f>
        <v>1967995.34</v>
      </c>
      <c r="F395" s="11">
        <f>+[2]Validado!J7183</f>
        <v>0</v>
      </c>
      <c r="G395" s="11">
        <f>+[2]Validado!J7193</f>
        <v>0</v>
      </c>
      <c r="H395" s="11"/>
      <c r="I395" s="10">
        <f t="shared" si="60"/>
        <v>6099223.9299999997</v>
      </c>
      <c r="J395" s="10"/>
      <c r="K395" s="10">
        <f t="shared" si="64"/>
        <v>6099223.9299999997</v>
      </c>
    </row>
    <row r="396" spans="1:11">
      <c r="A396" s="8">
        <f t="shared" si="65"/>
        <v>389</v>
      </c>
      <c r="B396" s="9" t="s">
        <v>402</v>
      </c>
      <c r="C396" s="10">
        <f>+[2]Validado!K6784</f>
        <v>516275.9</v>
      </c>
      <c r="D396" s="10">
        <v>0</v>
      </c>
      <c r="E396" s="10">
        <v>0</v>
      </c>
      <c r="F396" s="11">
        <v>0</v>
      </c>
      <c r="G396" s="11"/>
      <c r="H396" s="11"/>
      <c r="I396" s="10">
        <f t="shared" si="60"/>
        <v>516275.9</v>
      </c>
      <c r="J396" s="10"/>
      <c r="K396" s="10">
        <f t="shared" si="64"/>
        <v>516275.9</v>
      </c>
    </row>
    <row r="397" spans="1:11">
      <c r="A397" s="8">
        <f t="shared" si="65"/>
        <v>390</v>
      </c>
      <c r="B397" s="9" t="s">
        <v>403</v>
      </c>
      <c r="C397" s="10">
        <f>+[2]Validado!K7198</f>
        <v>46954.22</v>
      </c>
      <c r="D397" s="10">
        <v>0</v>
      </c>
      <c r="E397" s="10">
        <v>0</v>
      </c>
      <c r="F397" s="11">
        <v>0</v>
      </c>
      <c r="G397" s="11"/>
      <c r="H397" s="11"/>
      <c r="I397" s="10">
        <f t="shared" si="60"/>
        <v>46954.22</v>
      </c>
      <c r="J397" s="10"/>
      <c r="K397" s="10">
        <f t="shared" si="64"/>
        <v>46954.22</v>
      </c>
    </row>
    <row r="398" spans="1:11">
      <c r="A398" s="8">
        <f t="shared" si="65"/>
        <v>391</v>
      </c>
      <c r="B398" s="9" t="s">
        <v>404</v>
      </c>
      <c r="C398" s="10">
        <v>0</v>
      </c>
      <c r="D398" s="10">
        <v>0</v>
      </c>
      <c r="E398" s="10">
        <f>+[2]Validado!J7262</f>
        <v>0</v>
      </c>
      <c r="F398" s="11">
        <f>+[2]Validado!J7282</f>
        <v>2530287.2000000002</v>
      </c>
      <c r="G398" s="11">
        <f>+[2]Validado!J7296</f>
        <v>904675</v>
      </c>
      <c r="H398" s="11">
        <f>+[2]Validado!J7300</f>
        <v>0</v>
      </c>
      <c r="I398" s="10">
        <f t="shared" si="60"/>
        <v>3434962.2</v>
      </c>
      <c r="J398" s="10"/>
      <c r="K398" s="10">
        <f t="shared" si="64"/>
        <v>3434962.2</v>
      </c>
    </row>
    <row r="399" spans="1:11">
      <c r="A399" s="8">
        <f t="shared" si="65"/>
        <v>392</v>
      </c>
      <c r="B399" s="9" t="s">
        <v>405</v>
      </c>
      <c r="C399" s="10">
        <f>+[2]Validado!K7058</f>
        <v>729776.67</v>
      </c>
      <c r="D399" s="10">
        <v>0</v>
      </c>
      <c r="E399" s="10">
        <v>0</v>
      </c>
      <c r="F399" s="11">
        <v>0</v>
      </c>
      <c r="G399" s="11"/>
      <c r="H399" s="11"/>
      <c r="I399" s="10">
        <f t="shared" si="60"/>
        <v>729776.67</v>
      </c>
      <c r="J399" s="10"/>
      <c r="K399" s="10">
        <f t="shared" si="64"/>
        <v>729776.67</v>
      </c>
    </row>
    <row r="400" spans="1:11">
      <c r="A400" s="8">
        <f t="shared" si="65"/>
        <v>393</v>
      </c>
      <c r="B400" s="9" t="s">
        <v>406</v>
      </c>
      <c r="C400" s="10">
        <v>531007.06999999995</v>
      </c>
      <c r="D400" s="10">
        <v>0</v>
      </c>
      <c r="E400" s="10">
        <v>0</v>
      </c>
      <c r="F400" s="11">
        <v>0</v>
      </c>
      <c r="G400" s="11"/>
      <c r="H400" s="11"/>
      <c r="I400" s="10">
        <f t="shared" si="60"/>
        <v>531007.06999999995</v>
      </c>
      <c r="J400" s="10"/>
      <c r="K400" s="10">
        <f t="shared" si="64"/>
        <v>531007.06999999995</v>
      </c>
    </row>
    <row r="401" spans="1:11">
      <c r="A401" s="8">
        <f t="shared" si="65"/>
        <v>394</v>
      </c>
      <c r="B401" s="9" t="s">
        <v>407</v>
      </c>
      <c r="C401" s="10">
        <v>56640</v>
      </c>
      <c r="D401" s="10">
        <v>0</v>
      </c>
      <c r="E401" s="10">
        <v>0</v>
      </c>
      <c r="F401" s="11">
        <v>0</v>
      </c>
      <c r="G401" s="11"/>
      <c r="H401" s="11"/>
      <c r="I401" s="10">
        <f t="shared" si="60"/>
        <v>56640</v>
      </c>
      <c r="J401" s="10"/>
      <c r="K401" s="10">
        <f t="shared" si="64"/>
        <v>56640</v>
      </c>
    </row>
    <row r="402" spans="1:11">
      <c r="A402" s="8">
        <f t="shared" si="65"/>
        <v>395</v>
      </c>
      <c r="B402" s="9" t="s">
        <v>408</v>
      </c>
      <c r="C402" s="10">
        <v>0</v>
      </c>
      <c r="D402" s="10">
        <v>0</v>
      </c>
      <c r="E402" s="10">
        <f>+[2]Validado!K7319</f>
        <v>0</v>
      </c>
      <c r="F402" s="11">
        <v>0</v>
      </c>
      <c r="G402" s="11"/>
      <c r="H402" s="11"/>
      <c r="I402" s="10">
        <f t="shared" si="60"/>
        <v>0</v>
      </c>
      <c r="J402" s="10"/>
      <c r="K402" s="10">
        <f t="shared" si="64"/>
        <v>0</v>
      </c>
    </row>
    <row r="403" spans="1:11">
      <c r="A403" s="8">
        <f t="shared" si="65"/>
        <v>396</v>
      </c>
      <c r="B403" s="9" t="s">
        <v>409</v>
      </c>
      <c r="C403" s="10">
        <v>422000</v>
      </c>
      <c r="D403" s="10">
        <v>0</v>
      </c>
      <c r="E403" s="10">
        <v>0</v>
      </c>
      <c r="F403" s="11">
        <v>0</v>
      </c>
      <c r="G403" s="11"/>
      <c r="H403" s="11"/>
      <c r="I403" s="10">
        <f t="shared" si="60"/>
        <v>422000</v>
      </c>
      <c r="J403" s="10"/>
      <c r="K403" s="10">
        <f t="shared" si="64"/>
        <v>422000</v>
      </c>
    </row>
    <row r="404" spans="1:11">
      <c r="A404" s="8">
        <f t="shared" si="65"/>
        <v>397</v>
      </c>
      <c r="B404" s="9" t="s">
        <v>410</v>
      </c>
      <c r="C404" s="10"/>
      <c r="D404" s="10"/>
      <c r="E404" s="10"/>
      <c r="F404" s="11"/>
      <c r="G404" s="11"/>
      <c r="H404" s="11">
        <f>[2]Validado!K7313</f>
        <v>0</v>
      </c>
      <c r="I404" s="10">
        <f t="shared" si="60"/>
        <v>0</v>
      </c>
      <c r="J404" s="10"/>
      <c r="K404" s="10"/>
    </row>
    <row r="405" spans="1:11">
      <c r="A405" s="8">
        <f t="shared" si="65"/>
        <v>398</v>
      </c>
      <c r="B405" s="9" t="s">
        <v>411</v>
      </c>
      <c r="C405" s="10">
        <v>423683</v>
      </c>
      <c r="D405" s="10">
        <v>0</v>
      </c>
      <c r="E405" s="10">
        <v>0</v>
      </c>
      <c r="F405" s="11"/>
      <c r="G405" s="11"/>
      <c r="H405" s="11"/>
      <c r="I405" s="10">
        <f t="shared" si="60"/>
        <v>423683</v>
      </c>
      <c r="J405" s="10"/>
      <c r="K405" s="10">
        <f t="shared" ref="K405:K410" si="66">+I405-J405</f>
        <v>423683</v>
      </c>
    </row>
    <row r="406" spans="1:11">
      <c r="A406" s="8">
        <f t="shared" si="65"/>
        <v>399</v>
      </c>
      <c r="B406" s="9" t="s">
        <v>412</v>
      </c>
      <c r="C406" s="10"/>
      <c r="D406" s="10">
        <f>+[2]Validado!J7350</f>
        <v>2111462</v>
      </c>
      <c r="E406" s="10">
        <v>0</v>
      </c>
      <c r="F406" s="11"/>
      <c r="G406" s="11"/>
      <c r="H406" s="11"/>
      <c r="I406" s="10">
        <f t="shared" si="60"/>
        <v>2111462</v>
      </c>
      <c r="J406" s="10">
        <v>2111462</v>
      </c>
      <c r="K406" s="10">
        <f t="shared" si="66"/>
        <v>0</v>
      </c>
    </row>
    <row r="407" spans="1:11">
      <c r="A407" s="8">
        <f t="shared" si="65"/>
        <v>400</v>
      </c>
      <c r="B407" s="9" t="s">
        <v>413</v>
      </c>
      <c r="C407" s="10">
        <v>712162.1</v>
      </c>
      <c r="D407" s="10">
        <v>0</v>
      </c>
      <c r="E407" s="10">
        <v>0</v>
      </c>
      <c r="F407" s="11">
        <v>0</v>
      </c>
      <c r="G407" s="11"/>
      <c r="H407" s="11"/>
      <c r="I407" s="10">
        <f t="shared" si="60"/>
        <v>712162.1</v>
      </c>
      <c r="J407" s="10"/>
      <c r="K407" s="10">
        <f t="shared" si="66"/>
        <v>712162.1</v>
      </c>
    </row>
    <row r="408" spans="1:11">
      <c r="A408" s="8">
        <f t="shared" si="65"/>
        <v>401</v>
      </c>
      <c r="B408" s="9" t="s">
        <v>414</v>
      </c>
      <c r="C408" s="10">
        <f>+[2]Validado!J7378</f>
        <v>280760</v>
      </c>
      <c r="D408" s="10">
        <f>+[2]Validado!J7390</f>
        <v>2672620</v>
      </c>
      <c r="E408" s="10">
        <f>+[2]Validado!J7401</f>
        <v>772003.2</v>
      </c>
      <c r="F408" s="11"/>
      <c r="G408" s="11"/>
      <c r="H408" s="11"/>
      <c r="I408" s="10">
        <f t="shared" si="60"/>
        <v>3725383.2</v>
      </c>
      <c r="J408" s="10">
        <v>2953380</v>
      </c>
      <c r="K408" s="10">
        <f t="shared" si="66"/>
        <v>772003.20000000019</v>
      </c>
    </row>
    <row r="409" spans="1:11">
      <c r="A409" s="8">
        <f t="shared" si="65"/>
        <v>402</v>
      </c>
      <c r="B409" s="9" t="s">
        <v>415</v>
      </c>
      <c r="C409" s="10">
        <v>56727.08</v>
      </c>
      <c r="D409" s="10">
        <v>0</v>
      </c>
      <c r="E409" s="10">
        <v>0</v>
      </c>
      <c r="F409" s="11">
        <v>0</v>
      </c>
      <c r="G409" s="11"/>
      <c r="H409" s="11"/>
      <c r="I409" s="10">
        <f t="shared" si="60"/>
        <v>56727.08</v>
      </c>
      <c r="J409" s="10"/>
      <c r="K409" s="10">
        <f t="shared" si="66"/>
        <v>56727.08</v>
      </c>
    </row>
    <row r="410" spans="1:11">
      <c r="A410" s="8">
        <f t="shared" si="65"/>
        <v>403</v>
      </c>
      <c r="B410" s="9" t="s">
        <v>416</v>
      </c>
      <c r="C410" s="10">
        <f>+[2]Validado!J7373</f>
        <v>20335</v>
      </c>
      <c r="D410" s="10">
        <v>0</v>
      </c>
      <c r="E410" s="10">
        <v>0</v>
      </c>
      <c r="F410" s="11">
        <v>0</v>
      </c>
      <c r="G410" s="11"/>
      <c r="H410" s="11"/>
      <c r="I410" s="10">
        <f t="shared" si="60"/>
        <v>20335</v>
      </c>
      <c r="J410" s="10"/>
      <c r="K410" s="10">
        <f t="shared" si="66"/>
        <v>20335</v>
      </c>
    </row>
    <row r="411" spans="1:11">
      <c r="A411" s="8">
        <f t="shared" si="65"/>
        <v>404</v>
      </c>
      <c r="B411" s="9" t="s">
        <v>417</v>
      </c>
      <c r="C411" s="10">
        <v>0</v>
      </c>
      <c r="D411" s="10">
        <v>0</v>
      </c>
      <c r="E411" s="10">
        <v>0</v>
      </c>
      <c r="F411" s="11">
        <v>0</v>
      </c>
      <c r="G411" s="11">
        <v>0</v>
      </c>
      <c r="H411" s="11">
        <f>+[2]Validado!K7449</f>
        <v>0</v>
      </c>
      <c r="I411" s="10">
        <f t="shared" si="60"/>
        <v>0</v>
      </c>
      <c r="J411" s="10"/>
      <c r="K411" s="10"/>
    </row>
    <row r="412" spans="1:11">
      <c r="A412" s="8">
        <f t="shared" si="65"/>
        <v>405</v>
      </c>
      <c r="B412" s="9" t="s">
        <v>418</v>
      </c>
      <c r="C412" s="10">
        <v>191700</v>
      </c>
      <c r="D412" s="10">
        <v>0</v>
      </c>
      <c r="E412" s="10">
        <v>0</v>
      </c>
      <c r="F412" s="11">
        <v>0</v>
      </c>
      <c r="G412" s="11"/>
      <c r="H412" s="18"/>
      <c r="I412" s="10">
        <f t="shared" si="60"/>
        <v>191700</v>
      </c>
      <c r="J412" s="10"/>
      <c r="K412" s="10">
        <f t="shared" ref="K412:K431" si="67">+I412-J412</f>
        <v>191700</v>
      </c>
    </row>
    <row r="413" spans="1:11">
      <c r="A413" s="8">
        <f t="shared" si="65"/>
        <v>406</v>
      </c>
      <c r="B413" s="9" t="s">
        <v>419</v>
      </c>
      <c r="C413" s="10">
        <f>+[2]Validado!J7458</f>
        <v>5074</v>
      </c>
      <c r="D413" s="10">
        <v>0</v>
      </c>
      <c r="E413" s="10">
        <v>0</v>
      </c>
      <c r="F413" s="11">
        <v>0</v>
      </c>
      <c r="G413" s="11">
        <f>+[2]Validado!J7461</f>
        <v>95108</v>
      </c>
      <c r="H413" s="11"/>
      <c r="I413" s="10">
        <f t="shared" si="60"/>
        <v>100182</v>
      </c>
      <c r="J413" s="10"/>
      <c r="K413" s="10"/>
    </row>
    <row r="414" spans="1:11">
      <c r="A414" s="8">
        <f t="shared" si="65"/>
        <v>407</v>
      </c>
      <c r="B414" s="9" t="s">
        <v>420</v>
      </c>
      <c r="C414" s="10">
        <v>0</v>
      </c>
      <c r="D414" s="10">
        <v>0</v>
      </c>
      <c r="E414" s="10">
        <v>0</v>
      </c>
      <c r="F414" s="11">
        <v>0</v>
      </c>
      <c r="G414" s="11">
        <f>[2]Validado!J7467</f>
        <v>70210</v>
      </c>
      <c r="H414" s="11">
        <f>[2]Validado!J7472</f>
        <v>0</v>
      </c>
      <c r="I414" s="10">
        <f t="shared" si="60"/>
        <v>70210</v>
      </c>
      <c r="J414" s="10"/>
      <c r="K414" s="10">
        <f t="shared" si="67"/>
        <v>70210</v>
      </c>
    </row>
    <row r="415" spans="1:11">
      <c r="A415" s="8">
        <f t="shared" si="65"/>
        <v>408</v>
      </c>
      <c r="B415" s="9" t="s">
        <v>421</v>
      </c>
      <c r="C415" s="10">
        <v>0</v>
      </c>
      <c r="D415" s="10">
        <v>0</v>
      </c>
      <c r="E415" s="10">
        <v>0</v>
      </c>
      <c r="F415" s="11">
        <v>0</v>
      </c>
      <c r="G415" s="11">
        <f>+[2]Validado!J7501</f>
        <v>20060</v>
      </c>
      <c r="H415" s="11">
        <f>+[2]Validado!J7518</f>
        <v>61832</v>
      </c>
      <c r="I415" s="10">
        <f t="shared" si="60"/>
        <v>81892</v>
      </c>
      <c r="J415" s="10"/>
      <c r="K415" s="10"/>
    </row>
    <row r="416" spans="1:11">
      <c r="A416" s="8">
        <f t="shared" si="65"/>
        <v>409</v>
      </c>
      <c r="B416" s="9" t="s">
        <v>422</v>
      </c>
      <c r="C416" s="10">
        <v>0</v>
      </c>
      <c r="D416" s="10">
        <v>0</v>
      </c>
      <c r="E416" s="10">
        <v>0</v>
      </c>
      <c r="F416" s="11">
        <v>0</v>
      </c>
      <c r="G416" s="11">
        <f>+[2]Validado!J7524</f>
        <v>27957.19</v>
      </c>
      <c r="H416" s="11">
        <f>+[2]Validado!J7528</f>
        <v>0</v>
      </c>
      <c r="I416" s="10">
        <f t="shared" si="60"/>
        <v>27957.19</v>
      </c>
      <c r="J416" s="10"/>
      <c r="K416" s="10">
        <f t="shared" si="67"/>
        <v>27957.19</v>
      </c>
    </row>
    <row r="417" spans="1:16">
      <c r="A417" s="8">
        <f t="shared" si="65"/>
        <v>410</v>
      </c>
      <c r="B417" s="9" t="s">
        <v>423</v>
      </c>
      <c r="C417" s="10">
        <v>367060.77</v>
      </c>
      <c r="D417" s="10">
        <v>0</v>
      </c>
      <c r="E417" s="10">
        <v>0</v>
      </c>
      <c r="F417" s="11">
        <v>0</v>
      </c>
      <c r="G417" s="11"/>
      <c r="H417" s="11"/>
      <c r="I417" s="10">
        <f t="shared" si="60"/>
        <v>367060.77</v>
      </c>
      <c r="J417" s="10"/>
      <c r="K417" s="10">
        <f t="shared" si="67"/>
        <v>367060.77</v>
      </c>
    </row>
    <row r="418" spans="1:16">
      <c r="A418" s="8">
        <f t="shared" si="65"/>
        <v>411</v>
      </c>
      <c r="B418" s="9" t="s">
        <v>424</v>
      </c>
      <c r="C418" s="10">
        <f>+[2]Validado!K7539</f>
        <v>100264.6</v>
      </c>
      <c r="D418" s="10">
        <v>0</v>
      </c>
      <c r="E418" s="10">
        <v>0</v>
      </c>
      <c r="F418" s="11">
        <v>0</v>
      </c>
      <c r="G418" s="11"/>
      <c r="H418" s="11"/>
      <c r="I418" s="10">
        <f t="shared" si="60"/>
        <v>100264.6</v>
      </c>
      <c r="J418" s="10"/>
      <c r="K418" s="10">
        <f t="shared" si="67"/>
        <v>100264.6</v>
      </c>
    </row>
    <row r="419" spans="1:16">
      <c r="A419" s="8">
        <f t="shared" si="65"/>
        <v>412</v>
      </c>
      <c r="B419" s="9" t="s">
        <v>425</v>
      </c>
      <c r="C419" s="10">
        <v>0</v>
      </c>
      <c r="D419" s="10">
        <f>+[2]Validado!J7537</f>
        <v>110363.6</v>
      </c>
      <c r="E419" s="10">
        <v>0</v>
      </c>
      <c r="F419" s="11">
        <v>0</v>
      </c>
      <c r="G419" s="11"/>
      <c r="H419" s="11"/>
      <c r="I419" s="10">
        <f t="shared" si="60"/>
        <v>110363.6</v>
      </c>
      <c r="J419" s="10"/>
      <c r="K419" s="10">
        <f t="shared" si="67"/>
        <v>110363.6</v>
      </c>
    </row>
    <row r="420" spans="1:16">
      <c r="A420" s="8">
        <f t="shared" si="65"/>
        <v>413</v>
      </c>
      <c r="B420" s="9" t="s">
        <v>426</v>
      </c>
      <c r="C420" s="10">
        <v>0</v>
      </c>
      <c r="D420" s="10">
        <f>+[2]Validado!J7554</f>
        <v>1448037.13</v>
      </c>
      <c r="E420" s="10">
        <f>+[2]Validado!J7557</f>
        <v>340103.16</v>
      </c>
      <c r="F420" s="11">
        <f>+[2]Validado!J7589</f>
        <v>195000</v>
      </c>
      <c r="G420" s="11">
        <f>+[2]Validado!J7592</f>
        <v>113280</v>
      </c>
      <c r="H420" s="11">
        <f>+[2]Validado!J7596</f>
        <v>0</v>
      </c>
      <c r="I420" s="10">
        <f t="shared" si="60"/>
        <v>2096420.2899999998</v>
      </c>
      <c r="J420" s="10"/>
      <c r="K420" s="10">
        <f t="shared" si="67"/>
        <v>2096420.2899999998</v>
      </c>
    </row>
    <row r="421" spans="1:16">
      <c r="A421" s="8">
        <f t="shared" si="65"/>
        <v>414</v>
      </c>
      <c r="B421" s="9" t="s">
        <v>427</v>
      </c>
      <c r="C421" s="10">
        <v>3029235.64</v>
      </c>
      <c r="D421" s="10">
        <v>0</v>
      </c>
      <c r="E421" s="10">
        <v>0</v>
      </c>
      <c r="F421" s="11">
        <v>0</v>
      </c>
      <c r="G421" s="11"/>
      <c r="H421" s="11"/>
      <c r="I421" s="10">
        <f t="shared" si="60"/>
        <v>3029235.64</v>
      </c>
      <c r="J421" s="10"/>
      <c r="K421" s="10">
        <f t="shared" si="67"/>
        <v>3029235.64</v>
      </c>
    </row>
    <row r="422" spans="1:16">
      <c r="A422" s="8">
        <f t="shared" si="65"/>
        <v>415</v>
      </c>
      <c r="B422" s="9" t="s">
        <v>428</v>
      </c>
      <c r="C422" s="10">
        <v>0</v>
      </c>
      <c r="D422" s="10">
        <v>0</v>
      </c>
      <c r="E422" s="10">
        <v>0</v>
      </c>
      <c r="F422" s="11">
        <f>+[2]Validado!J7614</f>
        <v>0</v>
      </c>
      <c r="G422" s="11">
        <f>+[2]Validado!J7643</f>
        <v>405000</v>
      </c>
      <c r="H422" s="11"/>
      <c r="I422" s="10">
        <f t="shared" si="60"/>
        <v>405000</v>
      </c>
      <c r="J422" s="10"/>
      <c r="K422" s="10">
        <f t="shared" si="67"/>
        <v>405000</v>
      </c>
    </row>
    <row r="423" spans="1:16">
      <c r="A423" s="8">
        <f t="shared" si="65"/>
        <v>416</v>
      </c>
      <c r="B423" s="9" t="s">
        <v>429</v>
      </c>
      <c r="C423" s="10">
        <v>9440</v>
      </c>
      <c r="D423" s="10">
        <v>0</v>
      </c>
      <c r="E423" s="10">
        <v>0</v>
      </c>
      <c r="F423" s="11">
        <v>0</v>
      </c>
      <c r="G423" s="11"/>
      <c r="H423" s="11"/>
      <c r="I423" s="10">
        <f t="shared" si="60"/>
        <v>9440</v>
      </c>
      <c r="J423" s="10"/>
      <c r="K423" s="10">
        <f t="shared" si="67"/>
        <v>9440</v>
      </c>
      <c r="P423" s="4"/>
    </row>
    <row r="424" spans="1:16">
      <c r="A424" s="8">
        <f t="shared" si="65"/>
        <v>417</v>
      </c>
      <c r="B424" s="9" t="s">
        <v>430</v>
      </c>
      <c r="C424" s="10">
        <f>+[2]Validado!K7645</f>
        <v>191500</v>
      </c>
      <c r="D424" s="10">
        <v>0</v>
      </c>
      <c r="E424" s="10">
        <v>0</v>
      </c>
      <c r="F424" s="11">
        <v>0</v>
      </c>
      <c r="G424" s="11"/>
      <c r="H424" s="11"/>
      <c r="I424" s="10">
        <f t="shared" si="60"/>
        <v>191500</v>
      </c>
      <c r="J424" s="10"/>
      <c r="K424" s="10">
        <f t="shared" si="67"/>
        <v>191500</v>
      </c>
    </row>
    <row r="425" spans="1:16">
      <c r="A425" s="8">
        <f t="shared" si="65"/>
        <v>418</v>
      </c>
      <c r="B425" s="9" t="s">
        <v>431</v>
      </c>
      <c r="C425" s="10">
        <f>+[2]Validado!K7650</f>
        <v>100728.78</v>
      </c>
      <c r="D425" s="10">
        <v>0</v>
      </c>
      <c r="E425" s="10">
        <v>0</v>
      </c>
      <c r="F425" s="11">
        <v>0</v>
      </c>
      <c r="G425" s="11"/>
      <c r="H425" s="11"/>
      <c r="I425" s="10">
        <f t="shared" si="60"/>
        <v>100728.78</v>
      </c>
      <c r="J425" s="10"/>
      <c r="K425" s="10">
        <f t="shared" si="67"/>
        <v>100728.78</v>
      </c>
      <c r="P425" s="4"/>
    </row>
    <row r="426" spans="1:16">
      <c r="A426" s="8">
        <f t="shared" si="65"/>
        <v>419</v>
      </c>
      <c r="B426" s="9" t="s">
        <v>432</v>
      </c>
      <c r="C426" s="10">
        <v>0</v>
      </c>
      <c r="D426" s="10">
        <v>0</v>
      </c>
      <c r="E426" s="10">
        <v>0</v>
      </c>
      <c r="F426" s="11">
        <f>+[2]Validado!K7654</f>
        <v>58800</v>
      </c>
      <c r="G426" s="11">
        <v>0</v>
      </c>
      <c r="H426" s="11"/>
      <c r="I426" s="10">
        <f t="shared" si="60"/>
        <v>58800</v>
      </c>
      <c r="J426" s="10"/>
      <c r="K426" s="10">
        <f t="shared" si="67"/>
        <v>58800</v>
      </c>
    </row>
    <row r="427" spans="1:16">
      <c r="A427" s="8">
        <f t="shared" si="65"/>
        <v>420</v>
      </c>
      <c r="B427" s="9" t="s">
        <v>433</v>
      </c>
      <c r="C427" s="10">
        <v>149150</v>
      </c>
      <c r="D427" s="10">
        <v>0</v>
      </c>
      <c r="E427" s="10">
        <v>0</v>
      </c>
      <c r="F427" s="11">
        <v>0</v>
      </c>
      <c r="G427" s="11"/>
      <c r="H427" s="11"/>
      <c r="I427" s="10">
        <f t="shared" si="60"/>
        <v>149150</v>
      </c>
      <c r="J427" s="10"/>
      <c r="K427" s="10">
        <f t="shared" si="67"/>
        <v>149150</v>
      </c>
    </row>
    <row r="428" spans="1:16">
      <c r="A428" s="8">
        <f t="shared" si="65"/>
        <v>421</v>
      </c>
      <c r="B428" s="9" t="s">
        <v>434</v>
      </c>
      <c r="C428" s="10">
        <v>0</v>
      </c>
      <c r="D428" s="10">
        <v>0</v>
      </c>
      <c r="E428" s="10">
        <v>0</v>
      </c>
      <c r="F428" s="11">
        <v>0</v>
      </c>
      <c r="G428" s="11">
        <f>+[2]Validado!K1272</f>
        <v>476893.46</v>
      </c>
      <c r="H428" s="11"/>
      <c r="I428" s="10">
        <f t="shared" ref="I428:I432" si="68">+C428+D428+E428+F428+G428+H428</f>
        <v>476893.46</v>
      </c>
      <c r="J428" s="10"/>
      <c r="K428" s="10">
        <f t="shared" si="67"/>
        <v>476893.46</v>
      </c>
    </row>
    <row r="429" spans="1:16">
      <c r="A429" s="8">
        <f t="shared" si="65"/>
        <v>422</v>
      </c>
      <c r="B429" s="9" t="s">
        <v>435</v>
      </c>
      <c r="C429" s="10">
        <v>1278683.2</v>
      </c>
      <c r="D429" s="10">
        <v>0</v>
      </c>
      <c r="E429" s="10">
        <v>0</v>
      </c>
      <c r="F429" s="11">
        <v>0</v>
      </c>
      <c r="G429" s="11"/>
      <c r="H429" s="11"/>
      <c r="I429" s="10">
        <f t="shared" si="68"/>
        <v>1278683.2</v>
      </c>
      <c r="J429" s="10"/>
      <c r="K429" s="10">
        <f t="shared" si="67"/>
        <v>1278683.2</v>
      </c>
    </row>
    <row r="430" spans="1:16">
      <c r="A430" s="8">
        <f t="shared" si="65"/>
        <v>423</v>
      </c>
      <c r="B430" s="9" t="s">
        <v>436</v>
      </c>
      <c r="C430" s="10">
        <v>0</v>
      </c>
      <c r="D430" s="10">
        <v>0</v>
      </c>
      <c r="E430" s="10">
        <v>0</v>
      </c>
      <c r="F430" s="11">
        <v>0</v>
      </c>
      <c r="G430" s="11">
        <f>+[2]Validado!K7665</f>
        <v>0</v>
      </c>
      <c r="H430" s="11"/>
      <c r="I430" s="10">
        <f t="shared" si="68"/>
        <v>0</v>
      </c>
      <c r="J430" s="10"/>
      <c r="K430" s="10">
        <f t="shared" si="67"/>
        <v>0</v>
      </c>
    </row>
    <row r="431" spans="1:16">
      <c r="A431" s="8">
        <f t="shared" si="65"/>
        <v>424</v>
      </c>
      <c r="B431" s="9" t="s">
        <v>437</v>
      </c>
      <c r="C431" s="10">
        <v>0</v>
      </c>
      <c r="D431" s="10">
        <v>0</v>
      </c>
      <c r="E431" s="10">
        <f>+[2]Validado!J7676</f>
        <v>552000</v>
      </c>
      <c r="F431" s="11">
        <v>0</v>
      </c>
      <c r="G431" s="11">
        <v>0</v>
      </c>
      <c r="H431" s="11"/>
      <c r="I431" s="10">
        <f t="shared" si="68"/>
        <v>552000</v>
      </c>
      <c r="J431" s="10"/>
      <c r="K431" s="10">
        <f t="shared" si="67"/>
        <v>552000</v>
      </c>
      <c r="M431" s="27"/>
    </row>
    <row r="432" spans="1:16">
      <c r="A432" s="8">
        <f t="shared" si="65"/>
        <v>425</v>
      </c>
      <c r="B432" s="9" t="s">
        <v>438</v>
      </c>
      <c r="C432" s="10">
        <v>0</v>
      </c>
      <c r="D432" s="10">
        <v>0</v>
      </c>
      <c r="E432" s="10">
        <v>0</v>
      </c>
      <c r="F432" s="11">
        <v>0</v>
      </c>
      <c r="G432" s="11">
        <f>+[2]Validado!J7682</f>
        <v>323960.96000000002</v>
      </c>
      <c r="H432" s="11">
        <f>+[2]Validado!J7686</f>
        <v>0</v>
      </c>
      <c r="I432" s="10">
        <f t="shared" si="68"/>
        <v>323960.96000000002</v>
      </c>
      <c r="J432" s="10"/>
      <c r="K432" s="10"/>
    </row>
    <row r="433" spans="1:13">
      <c r="A433" s="28" t="s">
        <v>439</v>
      </c>
      <c r="B433" s="28"/>
      <c r="C433" s="19">
        <f t="shared" ref="C433:H433" si="69">SUM(C8:C432)</f>
        <v>218584640.47999999</v>
      </c>
      <c r="D433" s="19">
        <f t="shared" si="69"/>
        <v>94933758.953999996</v>
      </c>
      <c r="E433" s="19">
        <f t="shared" si="69"/>
        <v>108208561.24999999</v>
      </c>
      <c r="F433" s="19">
        <f t="shared" si="69"/>
        <v>124476165.17800002</v>
      </c>
      <c r="G433" s="19">
        <f t="shared" si="69"/>
        <v>64176484.032999985</v>
      </c>
      <c r="H433" s="19">
        <f t="shared" si="69"/>
        <v>162240884.43000004</v>
      </c>
      <c r="I433" s="19">
        <f>SUM(C433+D433+E433+F433+G433+H433)</f>
        <v>772620494.32500005</v>
      </c>
      <c r="J433" s="19"/>
      <c r="K433" s="19">
        <f>+I433-J433</f>
        <v>772620494.32500005</v>
      </c>
      <c r="L433" s="27">
        <f>+SUM(I8:I432)</f>
        <v>772620494.32500052</v>
      </c>
      <c r="M433" s="27"/>
    </row>
    <row r="434" spans="1:13" ht="27" customHeight="1">
      <c r="C434" s="3"/>
      <c r="D434" s="3"/>
      <c r="E434" s="3"/>
      <c r="F434" s="3"/>
      <c r="G434" s="3" t="s">
        <v>440</v>
      </c>
      <c r="H434" s="3"/>
      <c r="K434" s="3">
        <f>+I434-J434</f>
        <v>0</v>
      </c>
    </row>
    <row r="435" spans="1:13" ht="15.75" customHeight="1">
      <c r="B435" s="41" t="s">
        <v>456</v>
      </c>
      <c r="D435" s="4"/>
      <c r="F435" s="40" t="s">
        <v>455</v>
      </c>
      <c r="G435" s="29"/>
      <c r="H435" s="29"/>
      <c r="M435" s="27"/>
    </row>
    <row r="436" spans="1:13" ht="15.75" customHeight="1">
      <c r="B436" s="20"/>
      <c r="C436" s="20"/>
      <c r="D436" s="20"/>
      <c r="E436" s="20"/>
      <c r="F436" s="20"/>
      <c r="G436" s="20"/>
      <c r="H436" s="20"/>
    </row>
    <row r="437" spans="1:13" ht="27" customHeight="1">
      <c r="B437" s="21" t="s">
        <v>441</v>
      </c>
      <c r="C437" s="4"/>
      <c r="D437" s="4"/>
      <c r="E437" s="29" t="s">
        <v>442</v>
      </c>
      <c r="F437" s="29"/>
      <c r="G437" s="29"/>
      <c r="H437" s="29"/>
      <c r="I437" s="29"/>
    </row>
    <row r="438" spans="1:13" ht="18.75" customHeight="1">
      <c r="C438" s="30" t="s">
        <v>443</v>
      </c>
      <c r="D438" s="30"/>
      <c r="E438" s="30"/>
      <c r="F438" s="23"/>
      <c r="G438" s="3"/>
      <c r="H438" s="3"/>
      <c r="K438" s="2"/>
    </row>
    <row r="439" spans="1:13" ht="18.75" customHeight="1">
      <c r="C439" s="24"/>
      <c r="D439" s="22"/>
      <c r="E439" s="22"/>
      <c r="F439" s="22"/>
      <c r="G439" s="23"/>
      <c r="H439" s="3"/>
    </row>
    <row r="440" spans="1:13" ht="18.75" customHeight="1">
      <c r="C440" s="31"/>
      <c r="D440" s="31"/>
      <c r="E440" s="31"/>
      <c r="F440" s="31"/>
      <c r="G440" s="31"/>
      <c r="H440" s="3"/>
    </row>
    <row r="441" spans="1:13" ht="18.75" customHeight="1">
      <c r="C441" s="24"/>
      <c r="D441" s="22"/>
      <c r="E441" s="22"/>
      <c r="F441" s="22"/>
      <c r="G441" s="23"/>
      <c r="H441" s="3"/>
    </row>
    <row r="442" spans="1:13" ht="18.75" customHeight="1">
      <c r="C442" s="24"/>
      <c r="D442" s="22"/>
      <c r="E442" s="22"/>
      <c r="F442" s="22"/>
      <c r="G442" s="23"/>
      <c r="H442" s="3"/>
    </row>
    <row r="443" spans="1:13">
      <c r="B443" s="4" t="s">
        <v>444</v>
      </c>
      <c r="C443" s="25"/>
      <c r="D443" s="25"/>
      <c r="E443" s="25"/>
      <c r="F443" s="25"/>
      <c r="G443" s="23"/>
      <c r="H443" s="26"/>
    </row>
    <row r="444" spans="1:13">
      <c r="B444" s="4" t="s">
        <v>445</v>
      </c>
      <c r="H444" s="27"/>
    </row>
    <row r="445" spans="1:13">
      <c r="B445" s="4" t="s">
        <v>446</v>
      </c>
      <c r="C445" s="23"/>
      <c r="D445" s="23"/>
      <c r="E445" s="23"/>
      <c r="F445" s="23"/>
      <c r="G445" s="23"/>
    </row>
    <row r="446" spans="1:13">
      <c r="I446" s="3" t="s">
        <v>440</v>
      </c>
    </row>
    <row r="447" spans="1:13">
      <c r="B447" s="4" t="s">
        <v>447</v>
      </c>
    </row>
    <row r="448" spans="1:13">
      <c r="B448" s="4" t="s">
        <v>448</v>
      </c>
    </row>
    <row r="450" spans="2:9">
      <c r="B450" s="4" t="s">
        <v>449</v>
      </c>
    </row>
    <row r="451" spans="2:9">
      <c r="B451" s="4" t="s">
        <v>450</v>
      </c>
      <c r="I451" s="3" t="s">
        <v>440</v>
      </c>
    </row>
    <row r="452" spans="2:9">
      <c r="B452" s="4" t="s">
        <v>451</v>
      </c>
    </row>
    <row r="453" spans="2:9">
      <c r="B453" s="4" t="s">
        <v>452</v>
      </c>
    </row>
  </sheetData>
  <autoFilter ref="A7:K453"/>
  <mergeCells count="7">
    <mergeCell ref="C438:E438"/>
    <mergeCell ref="C440:G440"/>
    <mergeCell ref="I1:J1"/>
    <mergeCell ref="F5:G5"/>
    <mergeCell ref="A433:B433"/>
    <mergeCell ref="F435:H435"/>
    <mergeCell ref="E437:I437"/>
  </mergeCells>
  <pageMargins left="0.71" right="0.56999999999999995" top="0.28999999999999998" bottom="0.27" header="0.17" footer="0"/>
  <pageSetup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Deuda</vt:lpstr>
      <vt:lpstr>Deuda!Títulos_a_imprimir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 2</dc:creator>
  <cp:lastModifiedBy>Hewlett-Packard Company</cp:lastModifiedBy>
  <cp:lastPrinted>2024-08-08T14:27:45Z</cp:lastPrinted>
  <dcterms:created xsi:type="dcterms:W3CDTF">2024-08-08T12:47:40Z</dcterms:created>
  <dcterms:modified xsi:type="dcterms:W3CDTF">2024-08-08T14:28:16Z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BE45BA630D17463BB4B4A11D58FF3987_11</vt:lpwstr>
  </property>
  <property fmtid="{D5CDD505-2E9C-101B-9397-08002B2CF9AE}" pid="3" name="KSOProductBuildVer">
    <vt:lpwstr>1033-12.2.0.13472</vt:lpwstr>
  </property>
</Properties>
</file>